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66925"/>
  <xr:revisionPtr revIDLastSave="0" documentId="13_ncr:1_{D16A137C-E9B4-4483-8CD6-6A73E0125C20}" xr6:coauthVersionLast="45" xr6:coauthVersionMax="45" xr10:uidLastSave="{00000000-0000-0000-0000-000000000000}"/>
  <bookViews>
    <workbookView xWindow="-110" yWindow="-110" windowWidth="19420" windowHeight="10420" tabRatio="843" xr2:uid="{A2FDC08C-A547-44F5-AB55-0BA3710553C6}"/>
  </bookViews>
  <sheets>
    <sheet name="Pension planning" sheetId="16" r:id="rId1"/>
  </sheets>
  <definedNames>
    <definedName name="ActualNumberOfPayments">IFERROR(IF(LoanIsGood,IF(PaymentsPerYear=1,1,MATCH(0.01,End_Bal,-1)+1)),"")</definedName>
    <definedName name="ColumnTitle1">#REF!</definedName>
    <definedName name="contr">#REF!</definedName>
    <definedName name="End_Bal">#REF!</definedName>
    <definedName name="ExtraPayments">#REF!</definedName>
    <definedName name="InterestRate">#REF!</definedName>
    <definedName name="LastCol">MATCH(REPT("z",255),#REF!)</definedName>
    <definedName name="LastRow">MATCH(9.99E+307,#REF!)</definedName>
    <definedName name="LenderName">#REF!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PaymentsPerYear">#REF!</definedName>
    <definedName name="PrintArea_SET">OFFSET(#REF!,,,LastRow,LastCol)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ScheduledNumberOfPayments">#REF!</definedName>
    <definedName name="ScheduledPayment">#REF!</definedName>
    <definedName name="TotalEarlyPayments">SUM(#REF!)</definedName>
    <definedName name="TotalInterest">SUM(#REF!)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6" l="1"/>
  <c r="C15" i="16"/>
  <c r="C16" i="16" s="1"/>
  <c r="A35" i="16"/>
  <c r="D35" i="16"/>
  <c r="G35" i="16" s="1"/>
  <c r="A36" i="16"/>
  <c r="D36" i="16"/>
  <c r="G36" i="16" s="1"/>
  <c r="I36" i="16"/>
  <c r="C10" i="16"/>
  <c r="C11" i="16" s="1"/>
  <c r="C12" i="16" s="1"/>
  <c r="C9" i="16"/>
  <c r="C5" i="16"/>
  <c r="C6" i="16" s="1"/>
  <c r="C7" i="16" s="1"/>
  <c r="C8" i="16" s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C17" i="16" l="1"/>
  <c r="C18" i="16" s="1"/>
  <c r="C19" i="16" s="1"/>
  <c r="C20" i="16" s="1"/>
  <c r="C21" i="16" s="1"/>
  <c r="C22" i="16" s="1"/>
  <c r="C23" i="16" s="1"/>
  <c r="C24" i="16" s="1"/>
  <c r="H36" i="16"/>
  <c r="I35" i="16"/>
  <c r="H35" i="16"/>
  <c r="D4" i="16"/>
  <c r="H4" i="16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I4" i="16" l="1"/>
  <c r="G4" i="16"/>
  <c r="D5" i="16"/>
  <c r="J4" i="16" l="1"/>
  <c r="K4" i="16" s="1"/>
  <c r="L4" i="16" s="1"/>
  <c r="F5" i="16" s="1"/>
  <c r="H5" i="16"/>
  <c r="I5" i="16"/>
  <c r="G5" i="16"/>
  <c r="D6" i="16"/>
  <c r="H6" i="16" l="1"/>
  <c r="J5" i="16"/>
  <c r="K5" i="16" s="1"/>
  <c r="L5" i="16" s="1"/>
  <c r="I6" i="16"/>
  <c r="G6" i="16"/>
  <c r="D7" i="16"/>
  <c r="H7" i="16" l="1"/>
  <c r="F6" i="16"/>
  <c r="J6" i="16" s="1"/>
  <c r="K6" i="16" s="1"/>
  <c r="L6" i="16" s="1"/>
  <c r="I7" i="16"/>
  <c r="G7" i="16"/>
  <c r="D8" i="16"/>
  <c r="H8" i="16" l="1"/>
  <c r="F7" i="16"/>
  <c r="J7" i="16" s="1"/>
  <c r="K7" i="16" s="1"/>
  <c r="L7" i="16" s="1"/>
  <c r="G8" i="16"/>
  <c r="I8" i="16"/>
  <c r="D9" i="16"/>
  <c r="H9" i="16" l="1"/>
  <c r="F8" i="16"/>
  <c r="J8" i="16" s="1"/>
  <c r="K8" i="16" s="1"/>
  <c r="L8" i="16" s="1"/>
  <c r="I9" i="16"/>
  <c r="G9" i="16"/>
  <c r="D10" i="16"/>
  <c r="H10" i="16" l="1"/>
  <c r="D11" i="16"/>
  <c r="H11" i="16" s="1"/>
  <c r="F9" i="16"/>
  <c r="J9" i="16" s="1"/>
  <c r="K9" i="16" s="1"/>
  <c r="L9" i="16" s="1"/>
  <c r="I10" i="16"/>
  <c r="G10" i="16"/>
  <c r="D12" i="16" l="1"/>
  <c r="H12" i="16" s="1"/>
  <c r="F10" i="16"/>
  <c r="J10" i="16" s="1"/>
  <c r="K10" i="16" s="1"/>
  <c r="L10" i="16" s="1"/>
  <c r="G11" i="16"/>
  <c r="I11" i="16"/>
  <c r="D13" i="16" l="1"/>
  <c r="H13" i="16" s="1"/>
  <c r="F11" i="16"/>
  <c r="J11" i="16" s="1"/>
  <c r="K11" i="16" s="1"/>
  <c r="L11" i="16" s="1"/>
  <c r="I12" i="16"/>
  <c r="G12" i="16"/>
  <c r="D14" i="16" l="1"/>
  <c r="H14" i="16" s="1"/>
  <c r="F12" i="16"/>
  <c r="J12" i="16" s="1"/>
  <c r="K12" i="16" s="1"/>
  <c r="L12" i="16" s="1"/>
  <c r="G13" i="16"/>
  <c r="I13" i="16"/>
  <c r="D15" i="16" l="1"/>
  <c r="H15" i="16" s="1"/>
  <c r="F13" i="16"/>
  <c r="J13" i="16" s="1"/>
  <c r="K13" i="16" s="1"/>
  <c r="L13" i="16" s="1"/>
  <c r="G14" i="16"/>
  <c r="I14" i="16"/>
  <c r="D16" i="16" l="1"/>
  <c r="H16" i="16" s="1"/>
  <c r="F14" i="16"/>
  <c r="J14" i="16" s="1"/>
  <c r="K14" i="16" s="1"/>
  <c r="L14" i="16" s="1"/>
  <c r="I15" i="16"/>
  <c r="G15" i="16"/>
  <c r="D17" i="16" l="1"/>
  <c r="H17" i="16" s="1"/>
  <c r="F15" i="16"/>
  <c r="J15" i="16" s="1"/>
  <c r="K15" i="16" s="1"/>
  <c r="L15" i="16" s="1"/>
  <c r="G16" i="16"/>
  <c r="I16" i="16"/>
  <c r="D18" i="16" l="1"/>
  <c r="H18" i="16" s="1"/>
  <c r="F16" i="16"/>
  <c r="J16" i="16" s="1"/>
  <c r="K16" i="16" s="1"/>
  <c r="L16" i="16" s="1"/>
  <c r="G17" i="16"/>
  <c r="I17" i="16"/>
  <c r="D19" i="16" l="1"/>
  <c r="H19" i="16" s="1"/>
  <c r="F17" i="16"/>
  <c r="J17" i="16" s="1"/>
  <c r="K17" i="16" s="1"/>
  <c r="L17" i="16" s="1"/>
  <c r="I18" i="16"/>
  <c r="G18" i="16"/>
  <c r="D20" i="16" l="1"/>
  <c r="H20" i="16" s="1"/>
  <c r="F18" i="16"/>
  <c r="J18" i="16" s="1"/>
  <c r="K18" i="16" s="1"/>
  <c r="L18" i="16" s="1"/>
  <c r="G19" i="16"/>
  <c r="I19" i="16"/>
  <c r="D21" i="16" l="1"/>
  <c r="H21" i="16" s="1"/>
  <c r="F19" i="16"/>
  <c r="J19" i="16" s="1"/>
  <c r="K19" i="16" s="1"/>
  <c r="L19" i="16" s="1"/>
  <c r="I20" i="16"/>
  <c r="G20" i="16"/>
  <c r="D22" i="16" l="1"/>
  <c r="H22" i="16" s="1"/>
  <c r="F20" i="16"/>
  <c r="J20" i="16" s="1"/>
  <c r="G21" i="16"/>
  <c r="I21" i="16"/>
  <c r="D23" i="16" l="1"/>
  <c r="H23" i="16" s="1"/>
  <c r="G22" i="16"/>
  <c r="I22" i="16"/>
  <c r="K20" i="16"/>
  <c r="L20" i="16" s="1"/>
  <c r="D24" i="16" l="1"/>
  <c r="H24" i="16" s="1"/>
  <c r="F21" i="16"/>
  <c r="J21" i="16" s="1"/>
  <c r="K21" i="16" s="1"/>
  <c r="L21" i="16" s="1"/>
  <c r="I23" i="16"/>
  <c r="G23" i="16"/>
  <c r="D25" i="16" l="1"/>
  <c r="H25" i="16" s="1"/>
  <c r="F22" i="16"/>
  <c r="J22" i="16" s="1"/>
  <c r="K22" i="16" s="1"/>
  <c r="L22" i="16" s="1"/>
  <c r="G24" i="16"/>
  <c r="I24" i="16"/>
  <c r="D26" i="16" l="1"/>
  <c r="H26" i="16" s="1"/>
  <c r="F23" i="16"/>
  <c r="J23" i="16" s="1"/>
  <c r="K23" i="16" s="1"/>
  <c r="L23" i="16" s="1"/>
  <c r="I25" i="16"/>
  <c r="G25" i="16"/>
  <c r="D27" i="16" l="1"/>
  <c r="H27" i="16" s="1"/>
  <c r="F24" i="16"/>
  <c r="J24" i="16" s="1"/>
  <c r="K24" i="16" s="1"/>
  <c r="L24" i="16" s="1"/>
  <c r="I26" i="16"/>
  <c r="G26" i="16"/>
  <c r="D28" i="16" l="1"/>
  <c r="H28" i="16" s="1"/>
  <c r="F25" i="16"/>
  <c r="J25" i="16" s="1"/>
  <c r="K25" i="16" s="1"/>
  <c r="L25" i="16" s="1"/>
  <c r="G27" i="16"/>
  <c r="I27" i="16"/>
  <c r="D29" i="16" l="1"/>
  <c r="H29" i="16" s="1"/>
  <c r="F26" i="16"/>
  <c r="J26" i="16" s="1"/>
  <c r="K26" i="16" s="1"/>
  <c r="L26" i="16" s="1"/>
  <c r="I28" i="16"/>
  <c r="G28" i="16"/>
  <c r="D30" i="16" l="1"/>
  <c r="H30" i="16" s="1"/>
  <c r="F27" i="16"/>
  <c r="J27" i="16" s="1"/>
  <c r="K27" i="16" s="1"/>
  <c r="L27" i="16" s="1"/>
  <c r="G29" i="16"/>
  <c r="I29" i="16"/>
  <c r="D31" i="16" l="1"/>
  <c r="H31" i="16" s="1"/>
  <c r="F28" i="16"/>
  <c r="J28" i="16" s="1"/>
  <c r="K28" i="16" s="1"/>
  <c r="L28" i="16" s="1"/>
  <c r="G30" i="16"/>
  <c r="I30" i="16"/>
  <c r="D32" i="16" l="1"/>
  <c r="H32" i="16" s="1"/>
  <c r="F29" i="16"/>
  <c r="J29" i="16" s="1"/>
  <c r="K29" i="16" s="1"/>
  <c r="L29" i="16" s="1"/>
  <c r="I31" i="16"/>
  <c r="G31" i="16"/>
  <c r="D33" i="16" l="1"/>
  <c r="H33" i="16" s="1"/>
  <c r="F30" i="16"/>
  <c r="J30" i="16" s="1"/>
  <c r="K30" i="16" s="1"/>
  <c r="L30" i="16" s="1"/>
  <c r="G32" i="16"/>
  <c r="I32" i="16"/>
  <c r="D34" i="16" l="1"/>
  <c r="H34" i="16" s="1"/>
  <c r="F31" i="16"/>
  <c r="J31" i="16" s="1"/>
  <c r="K31" i="16" s="1"/>
  <c r="L31" i="16" s="1"/>
  <c r="I33" i="16"/>
  <c r="G33" i="16"/>
  <c r="F32" i="16" l="1"/>
  <c r="J32" i="16" s="1"/>
  <c r="K32" i="16" s="1"/>
  <c r="L32" i="16" s="1"/>
  <c r="I34" i="16"/>
  <c r="G34" i="16"/>
  <c r="F33" i="16" l="1"/>
  <c r="J33" i="16" s="1"/>
  <c r="K33" i="16" s="1"/>
  <c r="L33" i="16" s="1"/>
  <c r="F34" i="16" l="1"/>
  <c r="J34" i="16" s="1"/>
  <c r="K34" i="16" s="1"/>
  <c r="L34" i="16" s="1"/>
  <c r="F35" i="16" s="1"/>
  <c r="J35" i="16" s="1"/>
  <c r="K35" i="16" l="1"/>
  <c r="L35" i="16" s="1"/>
  <c r="F36" i="16" s="1"/>
  <c r="J36" i="16" s="1"/>
  <c r="K36" i="16" s="1"/>
  <c r="L36" i="16" s="1"/>
</calcChain>
</file>

<file path=xl/sharedStrings.xml><?xml version="1.0" encoding="utf-8"?>
<sst xmlns="http://schemas.openxmlformats.org/spreadsheetml/2006/main" count="13" uniqueCount="12">
  <si>
    <t>Return</t>
  </si>
  <si>
    <t>Contribution</t>
  </si>
  <si>
    <t>Total</t>
  </si>
  <si>
    <t>End balance</t>
  </si>
  <si>
    <t>Beg balance</t>
  </si>
  <si>
    <t>Salary</t>
  </si>
  <si>
    <t>Contribution (%)</t>
  </si>
  <si>
    <t>Age</t>
  </si>
  <si>
    <t>Tax break</t>
  </si>
  <si>
    <t>Salary increase</t>
  </si>
  <si>
    <t>Employer match</t>
  </si>
  <si>
    <t>Investment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</si>
</sst>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&quot;$&quot;#,##0.0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Protection="0">
      <alignment vertical="center"/>
    </xf>
    <xf numFmtId="0" fontId="4" fillId="0" borderId="0"/>
    <xf numFmtId="0" fontId="5" fillId="0" borderId="2" applyNumberFormat="0" applyFill="0" applyProtection="0">
      <alignment vertical="center"/>
    </xf>
    <xf numFmtId="0" fontId="6" fillId="0" borderId="3" applyNumberFormat="0" applyProtection="0">
      <alignment vertical="center"/>
    </xf>
    <xf numFmtId="165" fontId="7" fillId="3" borderId="0" applyFont="0" applyFill="0" applyBorder="0" applyAlignment="0" applyProtection="0"/>
    <xf numFmtId="0" fontId="7" fillId="2" borderId="0" applyNumberFormat="0" applyFont="0" applyAlignment="0">
      <alignment horizontal="center" vertical="center" wrapText="1"/>
    </xf>
    <xf numFmtId="10" fontId="4" fillId="0" borderId="0" applyFont="0" applyFill="0" applyBorder="0" applyAlignment="0" applyProtection="0"/>
    <xf numFmtId="1" fontId="7" fillId="2" borderId="0" applyFont="0" applyFill="0" applyBorder="0" applyAlignment="0"/>
    <xf numFmtId="14" fontId="7" fillId="0" borderId="0" applyFont="0" applyFill="0" applyBorder="0" applyAlignment="0"/>
    <xf numFmtId="0" fontId="1" fillId="0" borderId="4" applyNumberFormat="0" applyFill="0" applyProtection="0">
      <alignment vertical="center"/>
    </xf>
    <xf numFmtId="0" fontId="7" fillId="3" borderId="3" applyNumberFormat="0" applyProtection="0">
      <alignment horizontal="right"/>
    </xf>
    <xf numFmtId="0" fontId="2" fillId="4" borderId="0" applyNumberFormat="0" applyBorder="0" applyProtection="0">
      <alignment vertical="center" wrapText="1"/>
    </xf>
    <xf numFmtId="0" fontId="2" fillId="4" borderId="0" applyBorder="0" applyProtection="0">
      <alignment horizontal="right" vertical="center" wrapText="1" indent="2"/>
    </xf>
    <xf numFmtId="165" fontId="7" fillId="3" borderId="0" applyFont="0" applyFill="0" applyBorder="0" applyProtection="0">
      <alignment horizontal="right" indent="2"/>
    </xf>
  </cellStyleXfs>
  <cellXfs count="17">
    <xf numFmtId="0" fontId="0" fillId="0" borderId="0" xfId="0"/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9" fontId="8" fillId="5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8" fillId="5" borderId="0" xfId="0" applyNumberFormat="1" applyFont="1" applyFill="1" applyAlignment="1">
      <alignment horizontal="center"/>
    </xf>
    <xf numFmtId="3" fontId="11" fillId="6" borderId="5" xfId="0" applyNumberFormat="1" applyFont="1" applyFill="1" applyBorder="1" applyAlignment="1">
      <alignment horizontal="center"/>
    </xf>
  </cellXfs>
  <cellStyles count="15">
    <cellStyle name="Amount" xfId="5" xr:uid="{61E6CDF6-A2F6-4739-8355-FEBB1E3BC170}"/>
    <cellStyle name="Date" xfId="9" xr:uid="{EEA78DE7-E373-4F28-8464-477B5C335F21}"/>
    <cellStyle name="Explanatory Text 2" xfId="4" xr:uid="{05441EB5-5AE8-477C-80D9-095589D33401}"/>
    <cellStyle name="Heading 1 2" xfId="1" xr:uid="{4694CC2F-8A45-42AF-AED8-6DCF552C1E1E}"/>
    <cellStyle name="Heading 2 2" xfId="3" xr:uid="{ABE67457-3854-49EF-B446-84F1893EF953}"/>
    <cellStyle name="Heading 3 2" xfId="10" xr:uid="{9B1C6462-14AF-43D3-8640-671C365C7D4C}"/>
    <cellStyle name="Heading 4 2" xfId="12" xr:uid="{3B54061D-83BF-457A-B58A-5799833D366B}"/>
    <cellStyle name="Heading 4 Right aligned" xfId="13" xr:uid="{FA95FB14-6FB5-4C9A-9951-4D04366196B2}"/>
    <cellStyle name="Input 2" xfId="11" xr:uid="{1CDE2F46-D655-46AA-80B0-C20D65078EA1}"/>
    <cellStyle name="Loan Summary" xfId="6" xr:uid="{65F38845-6669-4677-A945-9CFE49D7E83E}"/>
    <cellStyle name="Normal" xfId="0" builtinId="0"/>
    <cellStyle name="Normal 2" xfId="2" xr:uid="{9121E602-C2E2-4408-93F5-6A66CA179D27}"/>
    <cellStyle name="Number" xfId="8" xr:uid="{28FDAE2E-1B1E-4A92-A459-BABB571E980D}"/>
    <cellStyle name="Percent 2" xfId="7" xr:uid="{DFB56DCA-A689-43A7-91BC-A049F341D7FD}"/>
    <cellStyle name="Table Amount" xfId="14" xr:uid="{08E57F18-7919-4EAF-8874-79F25D93D633}"/>
  </cellStyles>
  <dxfs count="7"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3486F877-04D8-4B87-9086-2B821AF6FE1E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5907-9A64-4AFD-8599-53584EB3F2EE}">
  <dimension ref="A1:L40"/>
  <sheetViews>
    <sheetView showGridLines="0" tabSelected="1" zoomScale="90" zoomScaleNormal="90" workbookViewId="0">
      <selection activeCell="B2" sqref="B2"/>
    </sheetView>
  </sheetViews>
  <sheetFormatPr defaultRowHeight="12" x14ac:dyDescent="0.3"/>
  <cols>
    <col min="1" max="1" width="12.36328125" style="6" customWidth="1"/>
    <col min="2" max="4" width="12.36328125" style="1" customWidth="1"/>
    <col min="5" max="5" width="2.54296875" style="1" customWidth="1"/>
    <col min="6" max="9" width="12.36328125" style="1" customWidth="1"/>
    <col min="10" max="10" width="12.36328125" style="11" customWidth="1"/>
    <col min="11" max="11" width="12.36328125" style="1" customWidth="1"/>
    <col min="12" max="12" width="12.36328125" style="11" customWidth="1"/>
    <col min="13" max="16384" width="8.7265625" style="1"/>
  </cols>
  <sheetData>
    <row r="1" spans="1:12" x14ac:dyDescent="0.3">
      <c r="B1" s="8" t="s">
        <v>9</v>
      </c>
      <c r="K1" s="8" t="s">
        <v>11</v>
      </c>
    </row>
    <row r="2" spans="1:12" x14ac:dyDescent="0.3">
      <c r="B2" s="7">
        <v>0.05</v>
      </c>
      <c r="D2" s="5"/>
      <c r="H2" s="6"/>
      <c r="I2" s="2"/>
      <c r="J2" s="12"/>
      <c r="K2" s="7">
        <v>7.0000000000000007E-2</v>
      </c>
    </row>
    <row r="3" spans="1:12" ht="13.5" x14ac:dyDescent="0.45">
      <c r="A3" s="9" t="s">
        <v>7</v>
      </c>
      <c r="B3" s="10" t="s">
        <v>5</v>
      </c>
      <c r="C3" s="10" t="s">
        <v>6</v>
      </c>
      <c r="D3" s="10" t="s">
        <v>1</v>
      </c>
      <c r="E3" s="10"/>
      <c r="F3" s="10" t="s">
        <v>4</v>
      </c>
      <c r="G3" s="10" t="s">
        <v>1</v>
      </c>
      <c r="H3" s="10" t="s">
        <v>10</v>
      </c>
      <c r="I3" s="10" t="s">
        <v>8</v>
      </c>
      <c r="J3" s="13" t="s">
        <v>2</v>
      </c>
      <c r="K3" s="10" t="s">
        <v>0</v>
      </c>
      <c r="L3" s="13" t="s">
        <v>3</v>
      </c>
    </row>
    <row r="4" spans="1:12" x14ac:dyDescent="0.3">
      <c r="A4" s="6">
        <v>25</v>
      </c>
      <c r="B4" s="3">
        <v>40000</v>
      </c>
      <c r="C4" s="15">
        <v>0.1</v>
      </c>
      <c r="D4" s="3">
        <f t="shared" ref="D4:D34" si="0">C4*B4</f>
        <v>4000</v>
      </c>
      <c r="E4" s="4"/>
      <c r="F4" s="1">
        <v>0</v>
      </c>
      <c r="G4" s="3">
        <f t="shared" ref="G4:G34" si="1">D4</f>
        <v>4000</v>
      </c>
      <c r="H4" s="3">
        <f t="shared" ref="H4:H34" si="2">D4</f>
        <v>4000</v>
      </c>
      <c r="I4" s="3">
        <f t="shared" ref="I4:I34" si="3">D4*0.25</f>
        <v>1000</v>
      </c>
      <c r="J4" s="14">
        <f>SUM(F4:I4)</f>
        <v>9000</v>
      </c>
      <c r="K4" s="3">
        <f t="shared" ref="K4:K34" si="4">J4*K$2</f>
        <v>630.00000000000011</v>
      </c>
      <c r="L4" s="14">
        <f>J4+K4</f>
        <v>9630</v>
      </c>
    </row>
    <row r="5" spans="1:12" x14ac:dyDescent="0.3">
      <c r="A5" s="6">
        <f>A4+1</f>
        <v>26</v>
      </c>
      <c r="B5" s="3">
        <f>B4*(1+$B$2)</f>
        <v>42000</v>
      </c>
      <c r="C5" s="4">
        <f>C4</f>
        <v>0.1</v>
      </c>
      <c r="D5" s="3">
        <f t="shared" si="0"/>
        <v>4200</v>
      </c>
      <c r="E5" s="4"/>
      <c r="F5" s="3">
        <f>L4</f>
        <v>9630</v>
      </c>
      <c r="G5" s="3">
        <f t="shared" si="1"/>
        <v>4200</v>
      </c>
      <c r="H5" s="3">
        <f t="shared" si="2"/>
        <v>4200</v>
      </c>
      <c r="I5" s="3">
        <f t="shared" si="3"/>
        <v>1050</v>
      </c>
      <c r="J5" s="14">
        <f>SUM(F5:I5)</f>
        <v>19080</v>
      </c>
      <c r="K5" s="3">
        <f t="shared" si="4"/>
        <v>1335.6000000000001</v>
      </c>
      <c r="L5" s="14">
        <f>J5+K5</f>
        <v>20415.599999999999</v>
      </c>
    </row>
    <row r="6" spans="1:12" x14ac:dyDescent="0.3">
      <c r="A6" s="6">
        <f t="shared" ref="A6:A36" si="5">A5+1</f>
        <v>27</v>
      </c>
      <c r="B6" s="3">
        <f t="shared" ref="B6:B24" si="6">B5*(1+$B$2)</f>
        <v>44100</v>
      </c>
      <c r="C6" s="4">
        <f t="shared" ref="C6:C24" si="7">C5</f>
        <v>0.1</v>
      </c>
      <c r="D6" s="3">
        <f t="shared" si="0"/>
        <v>4410</v>
      </c>
      <c r="E6" s="4"/>
      <c r="F6" s="3">
        <f>L5</f>
        <v>20415.599999999999</v>
      </c>
      <c r="G6" s="3">
        <f t="shared" si="1"/>
        <v>4410</v>
      </c>
      <c r="H6" s="3">
        <f t="shared" si="2"/>
        <v>4410</v>
      </c>
      <c r="I6" s="3">
        <f t="shared" si="3"/>
        <v>1102.5</v>
      </c>
      <c r="J6" s="14">
        <f>SUM(F6:I6)</f>
        <v>30338.1</v>
      </c>
      <c r="K6" s="3">
        <f t="shared" si="4"/>
        <v>2123.6669999999999</v>
      </c>
      <c r="L6" s="14">
        <f>J6+K6</f>
        <v>32461.767</v>
      </c>
    </row>
    <row r="7" spans="1:12" x14ac:dyDescent="0.3">
      <c r="A7" s="6">
        <f t="shared" si="5"/>
        <v>28</v>
      </c>
      <c r="B7" s="3">
        <f t="shared" si="6"/>
        <v>46305</v>
      </c>
      <c r="C7" s="4">
        <f t="shared" si="7"/>
        <v>0.1</v>
      </c>
      <c r="D7" s="3">
        <f t="shared" si="0"/>
        <v>4630.5</v>
      </c>
      <c r="E7" s="4"/>
      <c r="F7" s="3">
        <f t="shared" ref="F7:F34" si="8">L6</f>
        <v>32461.767</v>
      </c>
      <c r="G7" s="3">
        <f t="shared" si="1"/>
        <v>4630.5</v>
      </c>
      <c r="H7" s="3">
        <f t="shared" si="2"/>
        <v>4630.5</v>
      </c>
      <c r="I7" s="3">
        <f t="shared" si="3"/>
        <v>1157.625</v>
      </c>
      <c r="J7" s="14">
        <f t="shared" ref="J7:J34" si="9">SUM(F7:I7)</f>
        <v>42880.392</v>
      </c>
      <c r="K7" s="3">
        <f t="shared" si="4"/>
        <v>3001.6274400000002</v>
      </c>
      <c r="L7" s="14">
        <f t="shared" ref="L7:L34" si="10">J7+K7</f>
        <v>45882.019440000004</v>
      </c>
    </row>
    <row r="8" spans="1:12" x14ac:dyDescent="0.3">
      <c r="A8" s="6">
        <f t="shared" si="5"/>
        <v>29</v>
      </c>
      <c r="B8" s="3">
        <f t="shared" si="6"/>
        <v>48620.25</v>
      </c>
      <c r="C8" s="4">
        <f t="shared" si="7"/>
        <v>0.1</v>
      </c>
      <c r="D8" s="3">
        <f t="shared" si="0"/>
        <v>4862.0250000000005</v>
      </c>
      <c r="E8" s="4"/>
      <c r="F8" s="3">
        <f t="shared" si="8"/>
        <v>45882.019440000004</v>
      </c>
      <c r="G8" s="3">
        <f t="shared" si="1"/>
        <v>4862.0250000000005</v>
      </c>
      <c r="H8" s="3">
        <f t="shared" si="2"/>
        <v>4862.0250000000005</v>
      </c>
      <c r="I8" s="3">
        <f t="shared" si="3"/>
        <v>1215.5062500000001</v>
      </c>
      <c r="J8" s="14">
        <f t="shared" si="9"/>
        <v>56821.575690000005</v>
      </c>
      <c r="K8" s="3">
        <f t="shared" si="4"/>
        <v>3977.5102983000006</v>
      </c>
      <c r="L8" s="14">
        <f t="shared" si="10"/>
        <v>60799.085988300008</v>
      </c>
    </row>
    <row r="9" spans="1:12" x14ac:dyDescent="0.3">
      <c r="A9" s="6">
        <f t="shared" si="5"/>
        <v>30</v>
      </c>
      <c r="B9" s="3">
        <f t="shared" si="6"/>
        <v>51051.262500000004</v>
      </c>
      <c r="C9" s="4">
        <f t="shared" si="7"/>
        <v>0.1</v>
      </c>
      <c r="D9" s="3">
        <f t="shared" si="0"/>
        <v>5105.1262500000012</v>
      </c>
      <c r="E9" s="4"/>
      <c r="F9" s="3">
        <f t="shared" si="8"/>
        <v>60799.085988300008</v>
      </c>
      <c r="G9" s="3">
        <f t="shared" si="1"/>
        <v>5105.1262500000012</v>
      </c>
      <c r="H9" s="3">
        <f t="shared" si="2"/>
        <v>5105.1262500000012</v>
      </c>
      <c r="I9" s="3">
        <f t="shared" si="3"/>
        <v>1276.2815625000003</v>
      </c>
      <c r="J9" s="14">
        <f t="shared" si="9"/>
        <v>72285.620050800004</v>
      </c>
      <c r="K9" s="3">
        <f t="shared" si="4"/>
        <v>5059.9934035560009</v>
      </c>
      <c r="L9" s="14">
        <f t="shared" si="10"/>
        <v>77345.613454356004</v>
      </c>
    </row>
    <row r="10" spans="1:12" x14ac:dyDescent="0.3">
      <c r="A10" s="6">
        <f t="shared" si="5"/>
        <v>31</v>
      </c>
      <c r="B10" s="3">
        <f t="shared" si="6"/>
        <v>53603.825625000005</v>
      </c>
      <c r="C10" s="4">
        <f t="shared" si="7"/>
        <v>0.1</v>
      </c>
      <c r="D10" s="3">
        <f t="shared" si="0"/>
        <v>5360.3825625000009</v>
      </c>
      <c r="E10" s="4"/>
      <c r="F10" s="3">
        <f t="shared" si="8"/>
        <v>77345.613454356004</v>
      </c>
      <c r="G10" s="3">
        <f t="shared" si="1"/>
        <v>5360.3825625000009</v>
      </c>
      <c r="H10" s="3">
        <f t="shared" si="2"/>
        <v>5360.3825625000009</v>
      </c>
      <c r="I10" s="3">
        <f t="shared" si="3"/>
        <v>1340.0956406250002</v>
      </c>
      <c r="J10" s="14">
        <f t="shared" si="9"/>
        <v>89406.474219981013</v>
      </c>
      <c r="K10" s="3">
        <f t="shared" si="4"/>
        <v>6258.4531953986716</v>
      </c>
      <c r="L10" s="14">
        <f t="shared" si="10"/>
        <v>95664.927415379687</v>
      </c>
    </row>
    <row r="11" spans="1:12" x14ac:dyDescent="0.3">
      <c r="A11" s="6">
        <f t="shared" si="5"/>
        <v>32</v>
      </c>
      <c r="B11" s="3">
        <f t="shared" si="6"/>
        <v>56284.016906250006</v>
      </c>
      <c r="C11" s="4">
        <f t="shared" si="7"/>
        <v>0.1</v>
      </c>
      <c r="D11" s="3">
        <f t="shared" si="0"/>
        <v>5628.4016906250008</v>
      </c>
      <c r="E11" s="4"/>
      <c r="F11" s="3">
        <f t="shared" si="8"/>
        <v>95664.927415379687</v>
      </c>
      <c r="G11" s="3">
        <f t="shared" si="1"/>
        <v>5628.4016906250008</v>
      </c>
      <c r="H11" s="3">
        <f t="shared" si="2"/>
        <v>5628.4016906250008</v>
      </c>
      <c r="I11" s="3">
        <f t="shared" si="3"/>
        <v>1407.1004226562502</v>
      </c>
      <c r="J11" s="14">
        <f t="shared" si="9"/>
        <v>108328.83121928594</v>
      </c>
      <c r="K11" s="3">
        <f t="shared" si="4"/>
        <v>7583.0181853500171</v>
      </c>
      <c r="L11" s="14">
        <f t="shared" si="10"/>
        <v>115911.84940463596</v>
      </c>
    </row>
    <row r="12" spans="1:12" x14ac:dyDescent="0.3">
      <c r="A12" s="6">
        <f t="shared" si="5"/>
        <v>33</v>
      </c>
      <c r="B12" s="3">
        <f t="shared" si="6"/>
        <v>59098.217751562508</v>
      </c>
      <c r="C12" s="4">
        <f t="shared" si="7"/>
        <v>0.1</v>
      </c>
      <c r="D12" s="3">
        <f t="shared" si="0"/>
        <v>5909.8217751562515</v>
      </c>
      <c r="E12" s="4"/>
      <c r="F12" s="3">
        <f t="shared" si="8"/>
        <v>115911.84940463596</v>
      </c>
      <c r="G12" s="3">
        <f t="shared" si="1"/>
        <v>5909.8217751562515</v>
      </c>
      <c r="H12" s="3">
        <f t="shared" si="2"/>
        <v>5909.8217751562515</v>
      </c>
      <c r="I12" s="3">
        <f t="shared" si="3"/>
        <v>1477.4554437890629</v>
      </c>
      <c r="J12" s="14">
        <f t="shared" si="9"/>
        <v>129208.94839873751</v>
      </c>
      <c r="K12" s="3">
        <f t="shared" si="4"/>
        <v>9044.6263879116268</v>
      </c>
      <c r="L12" s="14">
        <f t="shared" si="10"/>
        <v>138253.57478664914</v>
      </c>
    </row>
    <row r="13" spans="1:12" x14ac:dyDescent="0.3">
      <c r="A13" s="6">
        <f t="shared" si="5"/>
        <v>34</v>
      </c>
      <c r="B13" s="3">
        <f t="shared" si="6"/>
        <v>62053.128639140639</v>
      </c>
      <c r="C13" s="15">
        <v>0.04</v>
      </c>
      <c r="D13" s="3">
        <f t="shared" si="0"/>
        <v>2482.1251455656256</v>
      </c>
      <c r="E13" s="4"/>
      <c r="F13" s="3">
        <f t="shared" si="8"/>
        <v>138253.57478664914</v>
      </c>
      <c r="G13" s="3">
        <f t="shared" si="1"/>
        <v>2482.1251455656256</v>
      </c>
      <c r="H13" s="3">
        <f t="shared" si="2"/>
        <v>2482.1251455656256</v>
      </c>
      <c r="I13" s="3">
        <f t="shared" si="3"/>
        <v>620.53128639140641</v>
      </c>
      <c r="J13" s="14">
        <f t="shared" si="9"/>
        <v>143838.35636417181</v>
      </c>
      <c r="K13" s="3">
        <f t="shared" si="4"/>
        <v>10068.684945492027</v>
      </c>
      <c r="L13" s="14">
        <f t="shared" si="10"/>
        <v>153907.04130966382</v>
      </c>
    </row>
    <row r="14" spans="1:12" x14ac:dyDescent="0.3">
      <c r="A14" s="6">
        <f t="shared" si="5"/>
        <v>35</v>
      </c>
      <c r="B14" s="3">
        <f t="shared" si="6"/>
        <v>65155.785071097671</v>
      </c>
      <c r="C14" s="4">
        <f t="shared" si="7"/>
        <v>0.04</v>
      </c>
      <c r="D14" s="3">
        <f t="shared" si="0"/>
        <v>2606.2314028439068</v>
      </c>
      <c r="E14" s="4"/>
      <c r="F14" s="3">
        <f t="shared" si="8"/>
        <v>153907.04130966382</v>
      </c>
      <c r="G14" s="3">
        <f t="shared" si="1"/>
        <v>2606.2314028439068</v>
      </c>
      <c r="H14" s="3">
        <f t="shared" si="2"/>
        <v>2606.2314028439068</v>
      </c>
      <c r="I14" s="3">
        <f t="shared" si="3"/>
        <v>651.55785071097671</v>
      </c>
      <c r="J14" s="14">
        <f t="shared" si="9"/>
        <v>159771.06196606261</v>
      </c>
      <c r="K14" s="3">
        <f t="shared" si="4"/>
        <v>11183.974337624384</v>
      </c>
      <c r="L14" s="14">
        <f t="shared" si="10"/>
        <v>170955.036303687</v>
      </c>
    </row>
    <row r="15" spans="1:12" x14ac:dyDescent="0.3">
      <c r="A15" s="6">
        <f t="shared" si="5"/>
        <v>36</v>
      </c>
      <c r="B15" s="3">
        <f t="shared" si="6"/>
        <v>68413.574324652553</v>
      </c>
      <c r="C15" s="4">
        <f t="shared" si="7"/>
        <v>0.04</v>
      </c>
      <c r="D15" s="3">
        <f t="shared" si="0"/>
        <v>2736.5429729861021</v>
      </c>
      <c r="E15" s="4"/>
      <c r="F15" s="3">
        <f t="shared" si="8"/>
        <v>170955.036303687</v>
      </c>
      <c r="G15" s="3">
        <f t="shared" si="1"/>
        <v>2736.5429729861021</v>
      </c>
      <c r="H15" s="3">
        <f t="shared" si="2"/>
        <v>2736.5429729861021</v>
      </c>
      <c r="I15" s="3">
        <f t="shared" si="3"/>
        <v>684.13574324652552</v>
      </c>
      <c r="J15" s="14">
        <f t="shared" si="9"/>
        <v>177112.25799290571</v>
      </c>
      <c r="K15" s="3">
        <f t="shared" si="4"/>
        <v>12397.8580595034</v>
      </c>
      <c r="L15" s="14">
        <f t="shared" si="10"/>
        <v>189510.11605240911</v>
      </c>
    </row>
    <row r="16" spans="1:12" x14ac:dyDescent="0.3">
      <c r="A16" s="6">
        <f t="shared" si="5"/>
        <v>37</v>
      </c>
      <c r="B16" s="3">
        <f t="shared" si="6"/>
        <v>71834.253040885189</v>
      </c>
      <c r="C16" s="4">
        <f t="shared" si="7"/>
        <v>0.04</v>
      </c>
      <c r="D16" s="3">
        <f t="shared" si="0"/>
        <v>2873.3701216354075</v>
      </c>
      <c r="E16" s="4"/>
      <c r="F16" s="3">
        <f t="shared" si="8"/>
        <v>189510.11605240911</v>
      </c>
      <c r="G16" s="3">
        <f t="shared" si="1"/>
        <v>2873.3701216354075</v>
      </c>
      <c r="H16" s="3">
        <f t="shared" si="2"/>
        <v>2873.3701216354075</v>
      </c>
      <c r="I16" s="3">
        <f t="shared" si="3"/>
        <v>718.34253040885187</v>
      </c>
      <c r="J16" s="14">
        <f t="shared" si="9"/>
        <v>195975.19882608877</v>
      </c>
      <c r="K16" s="3">
        <f t="shared" si="4"/>
        <v>13718.263917826216</v>
      </c>
      <c r="L16" s="14">
        <f t="shared" si="10"/>
        <v>209693.46274391498</v>
      </c>
    </row>
    <row r="17" spans="1:12" x14ac:dyDescent="0.3">
      <c r="A17" s="6">
        <f t="shared" si="5"/>
        <v>38</v>
      </c>
      <c r="B17" s="3">
        <f t="shared" si="6"/>
        <v>75425.965692929458</v>
      </c>
      <c r="C17" s="4">
        <f t="shared" si="7"/>
        <v>0.04</v>
      </c>
      <c r="D17" s="3">
        <f t="shared" si="0"/>
        <v>3017.0386277171783</v>
      </c>
      <c r="E17" s="4"/>
      <c r="F17" s="3">
        <f t="shared" si="8"/>
        <v>209693.46274391498</v>
      </c>
      <c r="G17" s="3">
        <f t="shared" si="1"/>
        <v>3017.0386277171783</v>
      </c>
      <c r="H17" s="3">
        <f t="shared" si="2"/>
        <v>3017.0386277171783</v>
      </c>
      <c r="I17" s="3">
        <f t="shared" si="3"/>
        <v>754.25965692929458</v>
      </c>
      <c r="J17" s="14">
        <f t="shared" si="9"/>
        <v>216481.79965627863</v>
      </c>
      <c r="K17" s="3">
        <f t="shared" si="4"/>
        <v>15153.725975939506</v>
      </c>
      <c r="L17" s="14">
        <f t="shared" si="10"/>
        <v>231635.52563221814</v>
      </c>
    </row>
    <row r="18" spans="1:12" x14ac:dyDescent="0.3">
      <c r="A18" s="6">
        <f t="shared" si="5"/>
        <v>39</v>
      </c>
      <c r="B18" s="3">
        <f t="shared" si="6"/>
        <v>79197.263977575931</v>
      </c>
      <c r="C18" s="4">
        <f t="shared" si="7"/>
        <v>0.04</v>
      </c>
      <c r="D18" s="3">
        <f t="shared" si="0"/>
        <v>3167.8905591030375</v>
      </c>
      <c r="E18" s="4"/>
      <c r="F18" s="3">
        <f t="shared" si="8"/>
        <v>231635.52563221814</v>
      </c>
      <c r="G18" s="3">
        <f t="shared" si="1"/>
        <v>3167.8905591030375</v>
      </c>
      <c r="H18" s="3">
        <f t="shared" si="2"/>
        <v>3167.8905591030375</v>
      </c>
      <c r="I18" s="3">
        <f t="shared" si="3"/>
        <v>791.97263977575938</v>
      </c>
      <c r="J18" s="14">
        <f t="shared" si="9"/>
        <v>238763.27939019998</v>
      </c>
      <c r="K18" s="3">
        <f t="shared" si="4"/>
        <v>16713.429557314001</v>
      </c>
      <c r="L18" s="14">
        <f t="shared" si="10"/>
        <v>255476.70894751398</v>
      </c>
    </row>
    <row r="19" spans="1:12" x14ac:dyDescent="0.3">
      <c r="A19" s="6">
        <f t="shared" si="5"/>
        <v>40</v>
      </c>
      <c r="B19" s="3">
        <f t="shared" si="6"/>
        <v>83157.127176454727</v>
      </c>
      <c r="C19" s="4">
        <f t="shared" si="7"/>
        <v>0.04</v>
      </c>
      <c r="D19" s="3">
        <f t="shared" si="0"/>
        <v>3326.2850870581892</v>
      </c>
      <c r="E19" s="4"/>
      <c r="F19" s="3">
        <f t="shared" si="8"/>
        <v>255476.70894751398</v>
      </c>
      <c r="G19" s="3">
        <f t="shared" si="1"/>
        <v>3326.2850870581892</v>
      </c>
      <c r="H19" s="3">
        <f t="shared" si="2"/>
        <v>3326.2850870581892</v>
      </c>
      <c r="I19" s="3">
        <f t="shared" si="3"/>
        <v>831.5712717645473</v>
      </c>
      <c r="J19" s="14">
        <f t="shared" si="9"/>
        <v>262960.85039339488</v>
      </c>
      <c r="K19" s="3">
        <f t="shared" si="4"/>
        <v>18407.259527537644</v>
      </c>
      <c r="L19" s="14">
        <f t="shared" si="10"/>
        <v>281368.1099209325</v>
      </c>
    </row>
    <row r="20" spans="1:12" x14ac:dyDescent="0.3">
      <c r="A20" s="6">
        <f t="shared" si="5"/>
        <v>41</v>
      </c>
      <c r="B20" s="3">
        <f t="shared" si="6"/>
        <v>87314.983535277468</v>
      </c>
      <c r="C20" s="4">
        <f t="shared" si="7"/>
        <v>0.04</v>
      </c>
      <c r="D20" s="3">
        <f t="shared" si="0"/>
        <v>3492.599341411099</v>
      </c>
      <c r="E20" s="4"/>
      <c r="F20" s="3">
        <f t="shared" si="8"/>
        <v>281368.1099209325</v>
      </c>
      <c r="G20" s="3">
        <f t="shared" si="1"/>
        <v>3492.599341411099</v>
      </c>
      <c r="H20" s="3">
        <f t="shared" si="2"/>
        <v>3492.599341411099</v>
      </c>
      <c r="I20" s="3">
        <f t="shared" si="3"/>
        <v>873.14983535277474</v>
      </c>
      <c r="J20" s="14">
        <f t="shared" si="9"/>
        <v>289226.45843910746</v>
      </c>
      <c r="K20" s="3">
        <f t="shared" si="4"/>
        <v>20245.852090737524</v>
      </c>
      <c r="L20" s="14">
        <f t="shared" si="10"/>
        <v>309472.31052984501</v>
      </c>
    </row>
    <row r="21" spans="1:12" x14ac:dyDescent="0.3">
      <c r="A21" s="6">
        <f t="shared" si="5"/>
        <v>42</v>
      </c>
      <c r="B21" s="3">
        <f t="shared" si="6"/>
        <v>91680.732712041339</v>
      </c>
      <c r="C21" s="4">
        <f t="shared" si="7"/>
        <v>0.04</v>
      </c>
      <c r="D21" s="3">
        <f t="shared" si="0"/>
        <v>3667.2293084816538</v>
      </c>
      <c r="E21" s="4"/>
      <c r="F21" s="3">
        <f t="shared" si="8"/>
        <v>309472.31052984501</v>
      </c>
      <c r="G21" s="3">
        <f t="shared" si="1"/>
        <v>3667.2293084816538</v>
      </c>
      <c r="H21" s="3">
        <f t="shared" si="2"/>
        <v>3667.2293084816538</v>
      </c>
      <c r="I21" s="3">
        <f t="shared" si="3"/>
        <v>916.80732712041345</v>
      </c>
      <c r="J21" s="14">
        <f t="shared" si="9"/>
        <v>317723.57647392876</v>
      </c>
      <c r="K21" s="3">
        <f t="shared" si="4"/>
        <v>22240.650353175017</v>
      </c>
      <c r="L21" s="14">
        <f t="shared" si="10"/>
        <v>339964.22682710376</v>
      </c>
    </row>
    <row r="22" spans="1:12" x14ac:dyDescent="0.3">
      <c r="A22" s="6">
        <f t="shared" si="5"/>
        <v>43</v>
      </c>
      <c r="B22" s="3">
        <f t="shared" si="6"/>
        <v>96264.769347643407</v>
      </c>
      <c r="C22" s="4">
        <f t="shared" si="7"/>
        <v>0.04</v>
      </c>
      <c r="D22" s="3">
        <f t="shared" si="0"/>
        <v>3850.5907739057366</v>
      </c>
      <c r="E22" s="4"/>
      <c r="F22" s="3">
        <f t="shared" si="8"/>
        <v>339964.22682710376</v>
      </c>
      <c r="G22" s="3">
        <f t="shared" si="1"/>
        <v>3850.5907739057366</v>
      </c>
      <c r="H22" s="3">
        <f t="shared" si="2"/>
        <v>3850.5907739057366</v>
      </c>
      <c r="I22" s="3">
        <f t="shared" si="3"/>
        <v>962.64769347643414</v>
      </c>
      <c r="J22" s="14">
        <f t="shared" si="9"/>
        <v>348628.05606839166</v>
      </c>
      <c r="K22" s="3">
        <f t="shared" si="4"/>
        <v>24403.963924787418</v>
      </c>
      <c r="L22" s="14">
        <f t="shared" si="10"/>
        <v>373032.01999317907</v>
      </c>
    </row>
    <row r="23" spans="1:12" x14ac:dyDescent="0.3">
      <c r="A23" s="6">
        <f t="shared" si="5"/>
        <v>44</v>
      </c>
      <c r="B23" s="3">
        <f t="shared" si="6"/>
        <v>101078.00781502559</v>
      </c>
      <c r="C23" s="4">
        <f t="shared" si="7"/>
        <v>0.04</v>
      </c>
      <c r="D23" s="3">
        <f t="shared" si="0"/>
        <v>4043.1203126010237</v>
      </c>
      <c r="E23" s="4"/>
      <c r="F23" s="3">
        <f t="shared" si="8"/>
        <v>373032.01999317907</v>
      </c>
      <c r="G23" s="3">
        <f t="shared" si="1"/>
        <v>4043.1203126010237</v>
      </c>
      <c r="H23" s="3">
        <f t="shared" si="2"/>
        <v>4043.1203126010237</v>
      </c>
      <c r="I23" s="3">
        <f t="shared" si="3"/>
        <v>1010.7800781502559</v>
      </c>
      <c r="J23" s="14">
        <f t="shared" si="9"/>
        <v>382129.04069653142</v>
      </c>
      <c r="K23" s="3">
        <f t="shared" si="4"/>
        <v>26749.032848757201</v>
      </c>
      <c r="L23" s="14">
        <f t="shared" si="10"/>
        <v>408878.07354528864</v>
      </c>
    </row>
    <row r="24" spans="1:12" x14ac:dyDescent="0.3">
      <c r="A24" s="6">
        <f t="shared" si="5"/>
        <v>45</v>
      </c>
      <c r="B24" s="3">
        <f t="shared" si="6"/>
        <v>106131.90820577687</v>
      </c>
      <c r="C24" s="4">
        <f t="shared" si="7"/>
        <v>0.04</v>
      </c>
      <c r="D24" s="3">
        <f t="shared" si="0"/>
        <v>4245.2763282310752</v>
      </c>
      <c r="E24" s="4"/>
      <c r="F24" s="3">
        <f t="shared" si="8"/>
        <v>408878.07354528864</v>
      </c>
      <c r="G24" s="3">
        <f t="shared" si="1"/>
        <v>4245.2763282310752</v>
      </c>
      <c r="H24" s="3">
        <f t="shared" si="2"/>
        <v>4245.2763282310752</v>
      </c>
      <c r="I24" s="3">
        <f t="shared" si="3"/>
        <v>1061.3190820577688</v>
      </c>
      <c r="J24" s="14">
        <f t="shared" si="9"/>
        <v>418429.94528380857</v>
      </c>
      <c r="K24" s="3">
        <f t="shared" si="4"/>
        <v>29290.096169866603</v>
      </c>
      <c r="L24" s="14">
        <f t="shared" si="10"/>
        <v>447720.04145367519</v>
      </c>
    </row>
    <row r="25" spans="1:12" x14ac:dyDescent="0.3">
      <c r="A25" s="6">
        <f t="shared" si="5"/>
        <v>46</v>
      </c>
      <c r="B25" s="3"/>
      <c r="C25" s="4"/>
      <c r="D25" s="3">
        <f t="shared" si="0"/>
        <v>0</v>
      </c>
      <c r="E25" s="4"/>
      <c r="F25" s="3">
        <f t="shared" si="8"/>
        <v>447720.04145367519</v>
      </c>
      <c r="G25" s="3">
        <f t="shared" si="1"/>
        <v>0</v>
      </c>
      <c r="H25" s="3">
        <f t="shared" si="2"/>
        <v>0</v>
      </c>
      <c r="I25" s="3">
        <f t="shared" si="3"/>
        <v>0</v>
      </c>
      <c r="J25" s="14">
        <f t="shared" si="9"/>
        <v>447720.04145367519</v>
      </c>
      <c r="K25" s="3">
        <f t="shared" si="4"/>
        <v>31340.402901757265</v>
      </c>
      <c r="L25" s="14">
        <f t="shared" si="10"/>
        <v>479060.44435543247</v>
      </c>
    </row>
    <row r="26" spans="1:12" x14ac:dyDescent="0.3">
      <c r="A26" s="6">
        <f t="shared" si="5"/>
        <v>47</v>
      </c>
      <c r="B26" s="3"/>
      <c r="C26" s="4"/>
      <c r="D26" s="3">
        <f t="shared" si="0"/>
        <v>0</v>
      </c>
      <c r="E26" s="4"/>
      <c r="F26" s="3">
        <f t="shared" si="8"/>
        <v>479060.44435543247</v>
      </c>
      <c r="G26" s="3">
        <f t="shared" si="1"/>
        <v>0</v>
      </c>
      <c r="H26" s="3">
        <f t="shared" si="2"/>
        <v>0</v>
      </c>
      <c r="I26" s="3">
        <f t="shared" si="3"/>
        <v>0</v>
      </c>
      <c r="J26" s="14">
        <f t="shared" si="9"/>
        <v>479060.44435543247</v>
      </c>
      <c r="K26" s="3">
        <f t="shared" si="4"/>
        <v>33534.231104880273</v>
      </c>
      <c r="L26" s="14">
        <f t="shared" si="10"/>
        <v>512594.67546031275</v>
      </c>
    </row>
    <row r="27" spans="1:12" x14ac:dyDescent="0.3">
      <c r="A27" s="6">
        <f t="shared" si="5"/>
        <v>48</v>
      </c>
      <c r="B27" s="3"/>
      <c r="C27" s="4"/>
      <c r="D27" s="3">
        <f t="shared" si="0"/>
        <v>0</v>
      </c>
      <c r="E27" s="4"/>
      <c r="F27" s="3">
        <f t="shared" si="8"/>
        <v>512594.67546031275</v>
      </c>
      <c r="G27" s="3">
        <f t="shared" si="1"/>
        <v>0</v>
      </c>
      <c r="H27" s="3">
        <f t="shared" si="2"/>
        <v>0</v>
      </c>
      <c r="I27" s="3">
        <f t="shared" si="3"/>
        <v>0</v>
      </c>
      <c r="J27" s="14">
        <f t="shared" si="9"/>
        <v>512594.67546031275</v>
      </c>
      <c r="K27" s="3">
        <f t="shared" si="4"/>
        <v>35881.627282221896</v>
      </c>
      <c r="L27" s="14">
        <f t="shared" si="10"/>
        <v>548476.30274253467</v>
      </c>
    </row>
    <row r="28" spans="1:12" x14ac:dyDescent="0.3">
      <c r="A28" s="6">
        <f t="shared" si="5"/>
        <v>49</v>
      </c>
      <c r="B28" s="3"/>
      <c r="C28" s="4"/>
      <c r="D28" s="3">
        <f t="shared" si="0"/>
        <v>0</v>
      </c>
      <c r="E28" s="4"/>
      <c r="F28" s="3">
        <f t="shared" si="8"/>
        <v>548476.30274253467</v>
      </c>
      <c r="G28" s="3">
        <f t="shared" si="1"/>
        <v>0</v>
      </c>
      <c r="H28" s="3">
        <f t="shared" si="2"/>
        <v>0</v>
      </c>
      <c r="I28" s="3">
        <f t="shared" si="3"/>
        <v>0</v>
      </c>
      <c r="J28" s="14">
        <f t="shared" si="9"/>
        <v>548476.30274253467</v>
      </c>
      <c r="K28" s="3">
        <f t="shared" si="4"/>
        <v>38393.34119197743</v>
      </c>
      <c r="L28" s="14">
        <f t="shared" si="10"/>
        <v>586869.64393451205</v>
      </c>
    </row>
    <row r="29" spans="1:12" x14ac:dyDescent="0.3">
      <c r="A29" s="6">
        <f t="shared" si="5"/>
        <v>50</v>
      </c>
      <c r="B29" s="3"/>
      <c r="C29" s="4"/>
      <c r="D29" s="3">
        <f t="shared" si="0"/>
        <v>0</v>
      </c>
      <c r="E29" s="4"/>
      <c r="F29" s="3">
        <f t="shared" si="8"/>
        <v>586869.64393451205</v>
      </c>
      <c r="G29" s="3">
        <f t="shared" si="1"/>
        <v>0</v>
      </c>
      <c r="H29" s="3">
        <f t="shared" si="2"/>
        <v>0</v>
      </c>
      <c r="I29" s="3">
        <f t="shared" si="3"/>
        <v>0</v>
      </c>
      <c r="J29" s="14">
        <f t="shared" si="9"/>
        <v>586869.64393451205</v>
      </c>
      <c r="K29" s="3">
        <f t="shared" si="4"/>
        <v>41080.875075415846</v>
      </c>
      <c r="L29" s="14">
        <f t="shared" si="10"/>
        <v>627950.51900992787</v>
      </c>
    </row>
    <row r="30" spans="1:12" x14ac:dyDescent="0.3">
      <c r="A30" s="6">
        <f t="shared" si="5"/>
        <v>51</v>
      </c>
      <c r="B30" s="3"/>
      <c r="C30" s="4"/>
      <c r="D30" s="3">
        <f t="shared" si="0"/>
        <v>0</v>
      </c>
      <c r="E30" s="4"/>
      <c r="F30" s="3">
        <f t="shared" si="8"/>
        <v>627950.51900992787</v>
      </c>
      <c r="G30" s="3">
        <f t="shared" si="1"/>
        <v>0</v>
      </c>
      <c r="H30" s="3">
        <f t="shared" si="2"/>
        <v>0</v>
      </c>
      <c r="I30" s="3">
        <f t="shared" si="3"/>
        <v>0</v>
      </c>
      <c r="J30" s="14">
        <f t="shared" si="9"/>
        <v>627950.51900992787</v>
      </c>
      <c r="K30" s="3">
        <f t="shared" si="4"/>
        <v>43956.536330694958</v>
      </c>
      <c r="L30" s="14">
        <f t="shared" si="10"/>
        <v>671907.05534062278</v>
      </c>
    </row>
    <row r="31" spans="1:12" x14ac:dyDescent="0.3">
      <c r="A31" s="6">
        <f t="shared" si="5"/>
        <v>52</v>
      </c>
      <c r="B31" s="3"/>
      <c r="C31" s="4"/>
      <c r="D31" s="3">
        <f t="shared" si="0"/>
        <v>0</v>
      </c>
      <c r="E31" s="4"/>
      <c r="F31" s="3">
        <f t="shared" si="8"/>
        <v>671907.05534062278</v>
      </c>
      <c r="G31" s="3">
        <f t="shared" si="1"/>
        <v>0</v>
      </c>
      <c r="H31" s="3">
        <f t="shared" si="2"/>
        <v>0</v>
      </c>
      <c r="I31" s="3">
        <f t="shared" si="3"/>
        <v>0</v>
      </c>
      <c r="J31" s="14">
        <f t="shared" si="9"/>
        <v>671907.05534062278</v>
      </c>
      <c r="K31" s="3">
        <f t="shared" si="4"/>
        <v>47033.493873843596</v>
      </c>
      <c r="L31" s="14">
        <f t="shared" si="10"/>
        <v>718940.54921446636</v>
      </c>
    </row>
    <row r="32" spans="1:12" x14ac:dyDescent="0.3">
      <c r="A32" s="6">
        <f t="shared" si="5"/>
        <v>53</v>
      </c>
      <c r="B32" s="3"/>
      <c r="C32" s="4"/>
      <c r="D32" s="3">
        <f t="shared" si="0"/>
        <v>0</v>
      </c>
      <c r="E32" s="4"/>
      <c r="F32" s="3">
        <f t="shared" si="8"/>
        <v>718940.54921446636</v>
      </c>
      <c r="G32" s="3">
        <f t="shared" si="1"/>
        <v>0</v>
      </c>
      <c r="H32" s="3">
        <f t="shared" si="2"/>
        <v>0</v>
      </c>
      <c r="I32" s="3">
        <f t="shared" si="3"/>
        <v>0</v>
      </c>
      <c r="J32" s="14">
        <f t="shared" si="9"/>
        <v>718940.54921446636</v>
      </c>
      <c r="K32" s="3">
        <f t="shared" si="4"/>
        <v>50325.838445012647</v>
      </c>
      <c r="L32" s="14">
        <f t="shared" si="10"/>
        <v>769266.38765947905</v>
      </c>
    </row>
    <row r="33" spans="1:12" x14ac:dyDescent="0.3">
      <c r="A33" s="6">
        <f t="shared" si="5"/>
        <v>54</v>
      </c>
      <c r="B33" s="3"/>
      <c r="C33" s="4"/>
      <c r="D33" s="3">
        <f t="shared" si="0"/>
        <v>0</v>
      </c>
      <c r="E33" s="4"/>
      <c r="F33" s="3">
        <f t="shared" si="8"/>
        <v>769266.38765947905</v>
      </c>
      <c r="G33" s="3">
        <f t="shared" si="1"/>
        <v>0</v>
      </c>
      <c r="H33" s="3">
        <f t="shared" si="2"/>
        <v>0</v>
      </c>
      <c r="I33" s="3">
        <f t="shared" si="3"/>
        <v>0</v>
      </c>
      <c r="J33" s="14">
        <f t="shared" si="9"/>
        <v>769266.38765947905</v>
      </c>
      <c r="K33" s="3">
        <f t="shared" si="4"/>
        <v>53848.647136163541</v>
      </c>
      <c r="L33" s="14">
        <f t="shared" si="10"/>
        <v>823115.0347956426</v>
      </c>
    </row>
    <row r="34" spans="1:12" x14ac:dyDescent="0.3">
      <c r="A34" s="6">
        <f t="shared" si="5"/>
        <v>55</v>
      </c>
      <c r="B34" s="3"/>
      <c r="C34" s="4"/>
      <c r="D34" s="3">
        <f t="shared" si="0"/>
        <v>0</v>
      </c>
      <c r="E34" s="4"/>
      <c r="F34" s="3">
        <f t="shared" si="8"/>
        <v>823115.0347956426</v>
      </c>
      <c r="G34" s="3">
        <f t="shared" si="1"/>
        <v>0</v>
      </c>
      <c r="H34" s="3">
        <f t="shared" si="2"/>
        <v>0</v>
      </c>
      <c r="I34" s="3">
        <f t="shared" si="3"/>
        <v>0</v>
      </c>
      <c r="J34" s="14">
        <f t="shared" si="9"/>
        <v>823115.0347956426</v>
      </c>
      <c r="K34" s="3">
        <f t="shared" si="4"/>
        <v>57618.05243569499</v>
      </c>
      <c r="L34" s="14">
        <f t="shared" si="10"/>
        <v>880733.08723133756</v>
      </c>
    </row>
    <row r="35" spans="1:12" x14ac:dyDescent="0.3">
      <c r="A35" s="6">
        <f t="shared" si="5"/>
        <v>56</v>
      </c>
      <c r="B35" s="3"/>
      <c r="C35" s="4"/>
      <c r="D35" s="3">
        <f t="shared" ref="D35:D36" si="11">C35*B35</f>
        <v>0</v>
      </c>
      <c r="E35" s="4"/>
      <c r="F35" s="3">
        <f t="shared" ref="F35:F36" si="12">L34</f>
        <v>880733.08723133756</v>
      </c>
      <c r="G35" s="3">
        <f t="shared" ref="G35:G36" si="13">D35</f>
        <v>0</v>
      </c>
      <c r="H35" s="3">
        <f t="shared" ref="H35:H36" si="14">D35</f>
        <v>0</v>
      </c>
      <c r="I35" s="3">
        <f t="shared" ref="I35:I36" si="15">D35*0.25</f>
        <v>0</v>
      </c>
      <c r="J35" s="14">
        <f t="shared" ref="J35:J36" si="16">SUM(F35:I35)</f>
        <v>880733.08723133756</v>
      </c>
      <c r="K35" s="3">
        <f t="shared" ref="K35:K36" si="17">J35*K$2</f>
        <v>61651.316106193633</v>
      </c>
      <c r="L35" s="14">
        <f t="shared" ref="L35:L36" si="18">J35+K35</f>
        <v>942384.40333753114</v>
      </c>
    </row>
    <row r="36" spans="1:12" x14ac:dyDescent="0.3">
      <c r="A36" s="6">
        <f t="shared" si="5"/>
        <v>57</v>
      </c>
      <c r="B36" s="3"/>
      <c r="C36" s="4"/>
      <c r="D36" s="3">
        <f t="shared" si="11"/>
        <v>0</v>
      </c>
      <c r="E36" s="4"/>
      <c r="F36" s="3">
        <f t="shared" si="12"/>
        <v>942384.40333753114</v>
      </c>
      <c r="G36" s="3">
        <f t="shared" si="13"/>
        <v>0</v>
      </c>
      <c r="H36" s="3">
        <f t="shared" si="14"/>
        <v>0</v>
      </c>
      <c r="I36" s="3">
        <f t="shared" si="15"/>
        <v>0</v>
      </c>
      <c r="J36" s="14">
        <f t="shared" si="16"/>
        <v>942384.40333753114</v>
      </c>
      <c r="K36" s="3">
        <f t="shared" si="17"/>
        <v>65966.908233627182</v>
      </c>
      <c r="L36" s="16">
        <f t="shared" si="18"/>
        <v>1008351.3115711584</v>
      </c>
    </row>
    <row r="37" spans="1:12" x14ac:dyDescent="0.3">
      <c r="B37" s="3"/>
      <c r="C37" s="4"/>
      <c r="D37" s="3"/>
      <c r="E37" s="4"/>
      <c r="F37" s="3"/>
      <c r="G37" s="3"/>
      <c r="H37" s="3"/>
      <c r="I37" s="3"/>
      <c r="J37" s="14"/>
      <c r="K37" s="3"/>
      <c r="L37" s="14"/>
    </row>
    <row r="38" spans="1:12" x14ac:dyDescent="0.3">
      <c r="B38" s="3"/>
      <c r="C38" s="4"/>
      <c r="D38" s="3"/>
      <c r="E38" s="4"/>
      <c r="F38" s="3"/>
      <c r="G38" s="3"/>
      <c r="H38" s="3"/>
      <c r="I38" s="3"/>
      <c r="J38" s="14"/>
      <c r="K38" s="3"/>
      <c r="L38" s="14"/>
    </row>
    <row r="39" spans="1:12" x14ac:dyDescent="0.3">
      <c r="B39" s="3"/>
      <c r="C39" s="4"/>
      <c r="D39" s="3"/>
      <c r="E39" s="4"/>
      <c r="F39" s="3"/>
      <c r="G39" s="3"/>
      <c r="H39" s="3"/>
      <c r="I39" s="3"/>
      <c r="J39" s="14"/>
      <c r="K39" s="3"/>
      <c r="L39" s="14"/>
    </row>
    <row r="40" spans="1:12" x14ac:dyDescent="0.3">
      <c r="B40" s="3"/>
      <c r="C40" s="4"/>
      <c r="D40" s="3"/>
      <c r="E40" s="4"/>
      <c r="F40" s="3"/>
      <c r="G40" s="3"/>
      <c r="H40" s="3"/>
      <c r="I40" s="3"/>
      <c r="J40" s="14"/>
      <c r="K40" s="3"/>
      <c r="L40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2020-02-29T11:25:43Z</dcterms:created>
  <dcterms:modified xsi:type="dcterms:W3CDTF">2020-02-29T11:25:55Z</dcterms:modified>
</cp:coreProperties>
</file>