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filterPrivacy="1" defaultThemeVersion="166925"/>
  <xr:revisionPtr revIDLastSave="0" documentId="13_ncr:1_{43781451-0FDC-414E-93A3-4D17D2EDED5A}" xr6:coauthVersionLast="45" xr6:coauthVersionMax="45" xr10:uidLastSave="{00000000-0000-0000-0000-000000000000}"/>
  <bookViews>
    <workbookView xWindow="-110" yWindow="-110" windowWidth="19420" windowHeight="10420" tabRatio="843" xr2:uid="{A2FDC08C-A547-44F5-AB55-0BA3710553C6}"/>
  </bookViews>
  <sheets>
    <sheet name="Pension planning" sheetId="16" r:id="rId1"/>
  </sheets>
  <definedNames>
    <definedName name="ActualNumberOfPayments">IFERROR(IF(LoanIsGood,IF(PaymentsPerYear=1,1,MATCH(0.01,End_Bal,-1)+1)),"")</definedName>
    <definedName name="ColumnTitle1">#REF!</definedName>
    <definedName name="contr">#REF!</definedName>
    <definedName name="End_Bal">#REF!</definedName>
    <definedName name="ExtraPayments">#REF!</definedName>
    <definedName name="InterestRate">#REF!</definedName>
    <definedName name="LastCol">MATCH(REPT("z",255),#REF!)</definedName>
    <definedName name="LastRow">MATCH(9.99E+307,#REF!)</definedName>
    <definedName name="LenderName">#REF!</definedName>
    <definedName name="LoanAmount">#REF!</definedName>
    <definedName name="LoanIsGood">(#REF!*#REF!*#REF!*#REF!)&gt;0</definedName>
    <definedName name="LoanPeriod">#REF!</definedName>
    <definedName name="LoanStartDate">#REF!</definedName>
    <definedName name="PaymentsPerYear">#REF!</definedName>
    <definedName name="PrintArea_SET">OFFSET(#REF!,,,LastRow,LastCol)</definedName>
    <definedName name="RowTitleRegion1..E9">#REF!</definedName>
    <definedName name="RowTitleRegion2..I7">#REF!</definedName>
    <definedName name="RowTitleRegion3..E9">#REF!</definedName>
    <definedName name="RowTitleRegion4..H9">#REF!</definedName>
    <definedName name="ScheduledNumberOfPayments">#REF!</definedName>
    <definedName name="ScheduledPayment">#REF!</definedName>
    <definedName name="TotalEarlyPayments">SUM(#REF!)</definedName>
    <definedName name="TotalInterest">SUM(#REF!)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6" l="1"/>
  <c r="C15" i="16"/>
  <c r="C16" i="16" s="1"/>
  <c r="D35" i="16"/>
  <c r="G35" i="16" s="1"/>
  <c r="D36" i="16"/>
  <c r="G36" i="16" s="1"/>
  <c r="C5" i="16"/>
  <c r="C6" i="16" s="1"/>
  <c r="C7" i="16" s="1"/>
  <c r="C8" i="16" s="1"/>
  <c r="C9" i="16" s="1"/>
  <c r="C10" i="16" s="1"/>
  <c r="C11" i="16" s="1"/>
  <c r="C12" i="16" s="1"/>
  <c r="B5" i="16"/>
  <c r="B6" i="16" s="1"/>
  <c r="B7" i="16" s="1"/>
  <c r="B8" i="16" s="1"/>
  <c r="B9" i="16" s="1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H36" i="16" l="1"/>
  <c r="C17" i="16"/>
  <c r="C18" i="16" s="1"/>
  <c r="C19" i="16" s="1"/>
  <c r="C20" i="16" s="1"/>
  <c r="C21" i="16" s="1"/>
  <c r="C22" i="16" s="1"/>
  <c r="C23" i="16" s="1"/>
  <c r="C24" i="16" s="1"/>
  <c r="H35" i="16"/>
  <c r="D4" i="16"/>
  <c r="A5" i="16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H4" i="16" l="1"/>
  <c r="G4" i="16"/>
  <c r="D5" i="16"/>
  <c r="I4" i="16" l="1"/>
  <c r="J4" i="16" s="1"/>
  <c r="K4" i="16" s="1"/>
  <c r="F5" i="16" s="1"/>
  <c r="H5" i="16"/>
  <c r="G5" i="16"/>
  <c r="D6" i="16"/>
  <c r="I5" i="16" l="1"/>
  <c r="J5" i="16" s="1"/>
  <c r="K5" i="16" s="1"/>
  <c r="H6" i="16"/>
  <c r="G6" i="16"/>
  <c r="D7" i="16"/>
  <c r="F6" i="16" l="1"/>
  <c r="I6" i="16" s="1"/>
  <c r="J6" i="16" s="1"/>
  <c r="K6" i="16" s="1"/>
  <c r="H7" i="16"/>
  <c r="G7" i="16"/>
  <c r="D8" i="16"/>
  <c r="F7" i="16" l="1"/>
  <c r="I7" i="16" s="1"/>
  <c r="J7" i="16" s="1"/>
  <c r="K7" i="16" s="1"/>
  <c r="G8" i="16"/>
  <c r="H8" i="16"/>
  <c r="D9" i="16"/>
  <c r="F8" i="16" l="1"/>
  <c r="I8" i="16" s="1"/>
  <c r="J8" i="16" s="1"/>
  <c r="K8" i="16" s="1"/>
  <c r="H9" i="16"/>
  <c r="G9" i="16"/>
  <c r="D10" i="16"/>
  <c r="D11" i="16" l="1"/>
  <c r="F9" i="16"/>
  <c r="I9" i="16" s="1"/>
  <c r="J9" i="16" s="1"/>
  <c r="K9" i="16" s="1"/>
  <c r="H10" i="16"/>
  <c r="G10" i="16"/>
  <c r="D12" i="16" l="1"/>
  <c r="F10" i="16"/>
  <c r="I10" i="16" s="1"/>
  <c r="J10" i="16" s="1"/>
  <c r="K10" i="16" s="1"/>
  <c r="G11" i="16"/>
  <c r="H11" i="16"/>
  <c r="D13" i="16" l="1"/>
  <c r="F11" i="16"/>
  <c r="I11" i="16" s="1"/>
  <c r="J11" i="16" s="1"/>
  <c r="K11" i="16" s="1"/>
  <c r="H12" i="16"/>
  <c r="G12" i="16"/>
  <c r="D14" i="16" l="1"/>
  <c r="F12" i="16"/>
  <c r="I12" i="16" s="1"/>
  <c r="J12" i="16" s="1"/>
  <c r="K12" i="16" s="1"/>
  <c r="G13" i="16"/>
  <c r="H13" i="16"/>
  <c r="D15" i="16" l="1"/>
  <c r="F13" i="16"/>
  <c r="I13" i="16" s="1"/>
  <c r="J13" i="16" s="1"/>
  <c r="K13" i="16" s="1"/>
  <c r="G14" i="16"/>
  <c r="H14" i="16"/>
  <c r="D16" i="16" l="1"/>
  <c r="F14" i="16"/>
  <c r="I14" i="16" s="1"/>
  <c r="J14" i="16" s="1"/>
  <c r="K14" i="16" s="1"/>
  <c r="H15" i="16"/>
  <c r="G15" i="16"/>
  <c r="D17" i="16" l="1"/>
  <c r="F15" i="16"/>
  <c r="I15" i="16" s="1"/>
  <c r="J15" i="16" s="1"/>
  <c r="K15" i="16" s="1"/>
  <c r="G16" i="16"/>
  <c r="H16" i="16"/>
  <c r="D18" i="16" l="1"/>
  <c r="F16" i="16"/>
  <c r="I16" i="16" s="1"/>
  <c r="J16" i="16" s="1"/>
  <c r="K16" i="16" s="1"/>
  <c r="G17" i="16"/>
  <c r="H17" i="16"/>
  <c r="D19" i="16" l="1"/>
  <c r="F17" i="16"/>
  <c r="I17" i="16" s="1"/>
  <c r="J17" i="16" s="1"/>
  <c r="K17" i="16" s="1"/>
  <c r="H18" i="16"/>
  <c r="G18" i="16"/>
  <c r="D20" i="16" l="1"/>
  <c r="F18" i="16"/>
  <c r="I18" i="16" s="1"/>
  <c r="J18" i="16" s="1"/>
  <c r="K18" i="16" s="1"/>
  <c r="G19" i="16"/>
  <c r="H19" i="16"/>
  <c r="D21" i="16" l="1"/>
  <c r="F19" i="16"/>
  <c r="I19" i="16" s="1"/>
  <c r="J19" i="16" s="1"/>
  <c r="K19" i="16" s="1"/>
  <c r="H20" i="16"/>
  <c r="G20" i="16"/>
  <c r="D22" i="16" l="1"/>
  <c r="F20" i="16"/>
  <c r="I20" i="16" s="1"/>
  <c r="G21" i="16"/>
  <c r="H21" i="16"/>
  <c r="D23" i="16" l="1"/>
  <c r="G22" i="16"/>
  <c r="H22" i="16"/>
  <c r="J20" i="16"/>
  <c r="K20" i="16" s="1"/>
  <c r="D24" i="16" l="1"/>
  <c r="F21" i="16"/>
  <c r="I21" i="16" s="1"/>
  <c r="J21" i="16" s="1"/>
  <c r="K21" i="16" s="1"/>
  <c r="H23" i="16"/>
  <c r="G23" i="16"/>
  <c r="D25" i="16" l="1"/>
  <c r="F22" i="16"/>
  <c r="I22" i="16" s="1"/>
  <c r="J22" i="16" s="1"/>
  <c r="K22" i="16" s="1"/>
  <c r="G24" i="16"/>
  <c r="H24" i="16"/>
  <c r="D26" i="16" l="1"/>
  <c r="F23" i="16"/>
  <c r="I23" i="16" s="1"/>
  <c r="J23" i="16" s="1"/>
  <c r="K23" i="16" s="1"/>
  <c r="H25" i="16"/>
  <c r="G25" i="16"/>
  <c r="D27" i="16" l="1"/>
  <c r="F24" i="16"/>
  <c r="I24" i="16" s="1"/>
  <c r="J24" i="16" s="1"/>
  <c r="K24" i="16" s="1"/>
  <c r="H26" i="16"/>
  <c r="G26" i="16"/>
  <c r="D28" i="16" l="1"/>
  <c r="F25" i="16"/>
  <c r="I25" i="16" s="1"/>
  <c r="J25" i="16" s="1"/>
  <c r="K25" i="16" s="1"/>
  <c r="G27" i="16"/>
  <c r="H27" i="16"/>
  <c r="D29" i="16" l="1"/>
  <c r="F26" i="16"/>
  <c r="I26" i="16" s="1"/>
  <c r="J26" i="16" s="1"/>
  <c r="K26" i="16" s="1"/>
  <c r="H28" i="16"/>
  <c r="G28" i="16"/>
  <c r="D30" i="16" l="1"/>
  <c r="F27" i="16"/>
  <c r="I27" i="16" s="1"/>
  <c r="J27" i="16" s="1"/>
  <c r="K27" i="16" s="1"/>
  <c r="G29" i="16"/>
  <c r="H29" i="16"/>
  <c r="D31" i="16" l="1"/>
  <c r="F28" i="16"/>
  <c r="I28" i="16" s="1"/>
  <c r="J28" i="16" s="1"/>
  <c r="K28" i="16" s="1"/>
  <c r="G30" i="16"/>
  <c r="H30" i="16"/>
  <c r="D32" i="16" l="1"/>
  <c r="F29" i="16"/>
  <c r="I29" i="16" s="1"/>
  <c r="J29" i="16" s="1"/>
  <c r="K29" i="16" s="1"/>
  <c r="H31" i="16"/>
  <c r="G31" i="16"/>
  <c r="D33" i="16" l="1"/>
  <c r="F30" i="16"/>
  <c r="I30" i="16" s="1"/>
  <c r="J30" i="16" s="1"/>
  <c r="K30" i="16" s="1"/>
  <c r="G32" i="16"/>
  <c r="H32" i="16"/>
  <c r="D34" i="16" l="1"/>
  <c r="F31" i="16"/>
  <c r="I31" i="16" s="1"/>
  <c r="J31" i="16" s="1"/>
  <c r="K31" i="16" s="1"/>
  <c r="H33" i="16"/>
  <c r="G33" i="16"/>
  <c r="F32" i="16" l="1"/>
  <c r="I32" i="16" s="1"/>
  <c r="J32" i="16" s="1"/>
  <c r="K32" i="16" s="1"/>
  <c r="H34" i="16"/>
  <c r="G34" i="16"/>
  <c r="F33" i="16" l="1"/>
  <c r="I33" i="16" s="1"/>
  <c r="J33" i="16" s="1"/>
  <c r="K33" i="16" s="1"/>
  <c r="F34" i="16" l="1"/>
  <c r="I34" i="16" s="1"/>
  <c r="J34" i="16" s="1"/>
  <c r="K34" i="16" s="1"/>
  <c r="F35" i="16" s="1"/>
  <c r="I35" i="16" s="1"/>
  <c r="J35" i="16" l="1"/>
  <c r="K35" i="16" s="1"/>
  <c r="F36" i="16" s="1"/>
  <c r="I36" i="16" s="1"/>
  <c r="J36" i="16" s="1"/>
  <c r="K36" i="16" s="1"/>
</calcChain>
</file>

<file path=xl/sharedStrings.xml><?xml version="1.0" encoding="utf-8"?>
<sst xmlns="http://schemas.openxmlformats.org/spreadsheetml/2006/main" count="12" uniqueCount="11">
  <si>
    <t>Return</t>
  </si>
  <si>
    <t>Contribution</t>
  </si>
  <si>
    <t>Total</t>
  </si>
  <si>
    <t>End balance</t>
  </si>
  <si>
    <t>Beg balance</t>
  </si>
  <si>
    <t>Salary</t>
  </si>
  <si>
    <t>Contribution (%)</t>
  </si>
  <si>
    <t>Age</t>
  </si>
  <si>
    <t>Tax break</t>
  </si>
  <si>
    <t>Salary increase</t>
  </si>
  <si>
    <t>Investment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</si>
</sst>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%"/>
    <numFmt numFmtId="165" formatCode="&quot;$&quot;#,##0.00"/>
    <numFmt numFmtId="166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 tint="0.24994659260841701"/>
      <name val="Calibri Light"/>
      <family val="2"/>
      <scheme val="major"/>
    </font>
    <font>
      <sz val="11"/>
      <name val="Calibri"/>
      <family val="2"/>
      <scheme val="minor"/>
    </font>
    <font>
      <b/>
      <sz val="11"/>
      <color theme="1" tint="0.24994659260841701"/>
      <name val="Calibri Light"/>
      <family val="2"/>
      <scheme val="major"/>
    </font>
    <font>
      <i/>
      <sz val="11"/>
      <color theme="1" tint="0.34998626667073579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 val="singleAccounting"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 val="singleAccounting"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1" applyNumberFormat="0" applyFill="0" applyProtection="0">
      <alignment vertical="center"/>
    </xf>
    <xf numFmtId="0" fontId="4" fillId="0" borderId="0"/>
    <xf numFmtId="0" fontId="5" fillId="0" borderId="2" applyNumberFormat="0" applyFill="0" applyProtection="0">
      <alignment vertical="center"/>
    </xf>
    <xf numFmtId="0" fontId="6" fillId="0" borderId="3" applyNumberFormat="0" applyProtection="0">
      <alignment vertical="center"/>
    </xf>
    <xf numFmtId="165" fontId="7" fillId="3" borderId="0" applyFont="0" applyFill="0" applyBorder="0" applyAlignment="0" applyProtection="0"/>
    <xf numFmtId="0" fontId="7" fillId="2" borderId="0" applyNumberFormat="0" applyFont="0" applyAlignment="0">
      <alignment horizontal="center" vertical="center" wrapText="1"/>
    </xf>
    <xf numFmtId="10" fontId="4" fillId="0" borderId="0" applyFont="0" applyFill="0" applyBorder="0" applyAlignment="0" applyProtection="0"/>
    <xf numFmtId="1" fontId="7" fillId="2" borderId="0" applyFont="0" applyFill="0" applyBorder="0" applyAlignment="0"/>
    <xf numFmtId="14" fontId="7" fillId="0" borderId="0" applyFont="0" applyFill="0" applyBorder="0" applyAlignment="0"/>
    <xf numFmtId="0" fontId="1" fillId="0" borderId="4" applyNumberFormat="0" applyFill="0" applyProtection="0">
      <alignment vertical="center"/>
    </xf>
    <xf numFmtId="0" fontId="7" fillId="3" borderId="3" applyNumberFormat="0" applyProtection="0">
      <alignment horizontal="right"/>
    </xf>
    <xf numFmtId="0" fontId="2" fillId="4" borderId="0" applyNumberFormat="0" applyBorder="0" applyProtection="0">
      <alignment vertical="center" wrapText="1"/>
    </xf>
    <xf numFmtId="0" fontId="2" fillId="4" borderId="0" applyBorder="0" applyProtection="0">
      <alignment horizontal="right" vertical="center" wrapText="1" indent="2"/>
    </xf>
    <xf numFmtId="165" fontId="7" fillId="3" borderId="0" applyFont="0" applyFill="0" applyBorder="0" applyProtection="0">
      <alignment horizontal="right" indent="2"/>
    </xf>
  </cellStyleXfs>
  <cellXfs count="17">
    <xf numFmtId="0" fontId="0" fillId="0" borderId="0" xfId="0"/>
    <xf numFmtId="0" fontId="8" fillId="0" borderId="0" xfId="0" applyFont="1" applyAlignment="1">
      <alignment horizontal="center"/>
    </xf>
    <xf numFmtId="166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9" fontId="9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9" fontId="8" fillId="5" borderId="5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6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164" fontId="8" fillId="5" borderId="0" xfId="0" applyNumberFormat="1" applyFont="1" applyFill="1" applyAlignment="1">
      <alignment horizontal="center"/>
    </xf>
    <xf numFmtId="3" fontId="11" fillId="6" borderId="5" xfId="0" applyNumberFormat="1" applyFont="1" applyFill="1" applyBorder="1" applyAlignment="1">
      <alignment horizontal="center"/>
    </xf>
  </cellXfs>
  <cellStyles count="15">
    <cellStyle name="Amount" xfId="5" xr:uid="{61E6CDF6-A2F6-4739-8355-FEBB1E3BC170}"/>
    <cellStyle name="Date" xfId="9" xr:uid="{EEA78DE7-E373-4F28-8464-477B5C335F21}"/>
    <cellStyle name="Explanatory Text 2" xfId="4" xr:uid="{05441EB5-5AE8-477C-80D9-095589D33401}"/>
    <cellStyle name="Heading 1 2" xfId="1" xr:uid="{4694CC2F-8A45-42AF-AED8-6DCF552C1E1E}"/>
    <cellStyle name="Heading 2 2" xfId="3" xr:uid="{ABE67457-3854-49EF-B446-84F1893EF953}"/>
    <cellStyle name="Heading 3 2" xfId="10" xr:uid="{9B1C6462-14AF-43D3-8640-671C365C7D4C}"/>
    <cellStyle name="Heading 4 2" xfId="12" xr:uid="{3B54061D-83BF-457A-B58A-5799833D366B}"/>
    <cellStyle name="Heading 4 Right aligned" xfId="13" xr:uid="{FA95FB14-6FB5-4C9A-9951-4D04366196B2}"/>
    <cellStyle name="Input 2" xfId="11" xr:uid="{1CDE2F46-D655-46AA-80B0-C20D65078EA1}"/>
    <cellStyle name="Loan Summary" xfId="6" xr:uid="{65F38845-6669-4677-A945-9CFE49D7E83E}"/>
    <cellStyle name="Normal" xfId="0" builtinId="0"/>
    <cellStyle name="Normal 2" xfId="2" xr:uid="{9121E602-C2E2-4408-93F5-6A66CA179D27}"/>
    <cellStyle name="Number" xfId="8" xr:uid="{28FDAE2E-1B1E-4A92-A459-BABB571E980D}"/>
    <cellStyle name="Percent 2" xfId="7" xr:uid="{DFB56DCA-A689-43A7-91BC-A049F341D7FD}"/>
    <cellStyle name="Table Amount" xfId="14" xr:uid="{08E57F18-7919-4EAF-8874-79F25D93D633}"/>
  </cellStyles>
  <dxfs count="7"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Medium2" defaultPivotStyle="PivotStyleLight16">
    <tableStyle name="Loan Amortization Schedule" pivot="0" count="7" xr9:uid="{3486F877-04D8-4B87-9086-2B821AF6FE1E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95907-9A64-4AFD-8599-53584EB3F2EE}">
  <dimension ref="A1:K40"/>
  <sheetViews>
    <sheetView showGridLines="0" tabSelected="1" zoomScale="90" zoomScaleNormal="90" workbookViewId="0">
      <selection activeCell="A2" sqref="A2"/>
    </sheetView>
  </sheetViews>
  <sheetFormatPr defaultRowHeight="12" x14ac:dyDescent="0.3"/>
  <cols>
    <col min="1" max="1" width="12.36328125" style="6" customWidth="1"/>
    <col min="2" max="4" width="12.36328125" style="1" customWidth="1"/>
    <col min="5" max="5" width="2.54296875" style="1" customWidth="1"/>
    <col min="6" max="8" width="12.36328125" style="1" customWidth="1"/>
    <col min="9" max="9" width="12.36328125" style="11" customWidth="1"/>
    <col min="10" max="10" width="12.36328125" style="1" customWidth="1"/>
    <col min="11" max="11" width="12.36328125" style="11" customWidth="1"/>
    <col min="12" max="16384" width="8.7265625" style="1"/>
  </cols>
  <sheetData>
    <row r="1" spans="1:11" x14ac:dyDescent="0.3">
      <c r="B1" s="8" t="s">
        <v>9</v>
      </c>
      <c r="J1" s="8" t="s">
        <v>10</v>
      </c>
    </row>
    <row r="2" spans="1:11" x14ac:dyDescent="0.3">
      <c r="B2" s="7">
        <v>0.05</v>
      </c>
      <c r="D2" s="5"/>
      <c r="H2" s="2"/>
      <c r="I2" s="12"/>
      <c r="J2" s="7">
        <v>7.0000000000000007E-2</v>
      </c>
    </row>
    <row r="3" spans="1:11" ht="13.5" x14ac:dyDescent="0.45">
      <c r="A3" s="9" t="s">
        <v>7</v>
      </c>
      <c r="B3" s="10" t="s">
        <v>5</v>
      </c>
      <c r="C3" s="10" t="s">
        <v>6</v>
      </c>
      <c r="D3" s="10" t="s">
        <v>1</v>
      </c>
      <c r="E3" s="10"/>
      <c r="F3" s="10" t="s">
        <v>4</v>
      </c>
      <c r="G3" s="10" t="s">
        <v>1</v>
      </c>
      <c r="H3" s="10" t="s">
        <v>8</v>
      </c>
      <c r="I3" s="13" t="s">
        <v>2</v>
      </c>
      <c r="J3" s="10" t="s">
        <v>0</v>
      </c>
      <c r="K3" s="13" t="s">
        <v>3</v>
      </c>
    </row>
    <row r="4" spans="1:11" x14ac:dyDescent="0.3">
      <c r="A4" s="6">
        <v>25</v>
      </c>
      <c r="B4" s="3">
        <v>40000</v>
      </c>
      <c r="C4" s="15">
        <v>0.1</v>
      </c>
      <c r="D4" s="3">
        <f t="shared" ref="D4:D34" si="0">C4*B4</f>
        <v>4000</v>
      </c>
      <c r="E4" s="4"/>
      <c r="F4" s="1">
        <v>0</v>
      </c>
      <c r="G4" s="3">
        <f t="shared" ref="G4:G34" si="1">D4</f>
        <v>4000</v>
      </c>
      <c r="H4" s="3">
        <f t="shared" ref="H4:H36" si="2">D4*0.25</f>
        <v>1000</v>
      </c>
      <c r="I4" s="14">
        <f t="shared" ref="I4:I36" si="3">SUM(F4:H4)</f>
        <v>5000</v>
      </c>
      <c r="J4" s="3">
        <f t="shared" ref="J4:J34" si="4">I4*J$2</f>
        <v>350.00000000000006</v>
      </c>
      <c r="K4" s="14">
        <f>I4+J4</f>
        <v>5350</v>
      </c>
    </row>
    <row r="5" spans="1:11" x14ac:dyDescent="0.3">
      <c r="A5" s="6">
        <f>A4+1</f>
        <v>26</v>
      </c>
      <c r="B5" s="3">
        <f>B4*(1+$B$2)</f>
        <v>42000</v>
      </c>
      <c r="C5" s="4">
        <f>C4</f>
        <v>0.1</v>
      </c>
      <c r="D5" s="3">
        <f t="shared" si="0"/>
        <v>4200</v>
      </c>
      <c r="E5" s="4"/>
      <c r="F5" s="3">
        <f>K4</f>
        <v>5350</v>
      </c>
      <c r="G5" s="3">
        <f t="shared" si="1"/>
        <v>4200</v>
      </c>
      <c r="H5" s="3">
        <f t="shared" si="2"/>
        <v>1050</v>
      </c>
      <c r="I5" s="14">
        <f t="shared" si="3"/>
        <v>10600</v>
      </c>
      <c r="J5" s="3">
        <f t="shared" si="4"/>
        <v>742.00000000000011</v>
      </c>
      <c r="K5" s="14">
        <f>I5+J5</f>
        <v>11342</v>
      </c>
    </row>
    <row r="6" spans="1:11" x14ac:dyDescent="0.3">
      <c r="A6" s="6">
        <f t="shared" ref="A6:A36" si="5">A5+1</f>
        <v>27</v>
      </c>
      <c r="B6" s="3">
        <f t="shared" ref="B6:B24" si="6">B5*(1+$B$2)</f>
        <v>44100</v>
      </c>
      <c r="C6" s="4">
        <f t="shared" ref="C6:C24" si="7">C5</f>
        <v>0.1</v>
      </c>
      <c r="D6" s="3">
        <f t="shared" si="0"/>
        <v>4410</v>
      </c>
      <c r="E6" s="4"/>
      <c r="F6" s="3">
        <f>K5</f>
        <v>11342</v>
      </c>
      <c r="G6" s="3">
        <f t="shared" si="1"/>
        <v>4410</v>
      </c>
      <c r="H6" s="3">
        <f t="shared" si="2"/>
        <v>1102.5</v>
      </c>
      <c r="I6" s="14">
        <f t="shared" si="3"/>
        <v>16854.5</v>
      </c>
      <c r="J6" s="3">
        <f t="shared" si="4"/>
        <v>1179.8150000000001</v>
      </c>
      <c r="K6" s="14">
        <f>I6+J6</f>
        <v>18034.314999999999</v>
      </c>
    </row>
    <row r="7" spans="1:11" x14ac:dyDescent="0.3">
      <c r="A7" s="6">
        <f t="shared" si="5"/>
        <v>28</v>
      </c>
      <c r="B7" s="3">
        <f t="shared" si="6"/>
        <v>46305</v>
      </c>
      <c r="C7" s="4">
        <f t="shared" si="7"/>
        <v>0.1</v>
      </c>
      <c r="D7" s="3">
        <f t="shared" si="0"/>
        <v>4630.5</v>
      </c>
      <c r="E7" s="4"/>
      <c r="F7" s="3">
        <f t="shared" ref="F7:F34" si="8">K6</f>
        <v>18034.314999999999</v>
      </c>
      <c r="G7" s="3">
        <f t="shared" si="1"/>
        <v>4630.5</v>
      </c>
      <c r="H7" s="3">
        <f t="shared" si="2"/>
        <v>1157.625</v>
      </c>
      <c r="I7" s="14">
        <f t="shared" si="3"/>
        <v>23822.44</v>
      </c>
      <c r="J7" s="3">
        <f t="shared" si="4"/>
        <v>1667.5708</v>
      </c>
      <c r="K7" s="14">
        <f t="shared" ref="K7:K34" si="9">I7+J7</f>
        <v>25490.0108</v>
      </c>
    </row>
    <row r="8" spans="1:11" x14ac:dyDescent="0.3">
      <c r="A8" s="6">
        <f t="shared" si="5"/>
        <v>29</v>
      </c>
      <c r="B8" s="3">
        <f t="shared" si="6"/>
        <v>48620.25</v>
      </c>
      <c r="C8" s="4">
        <f t="shared" si="7"/>
        <v>0.1</v>
      </c>
      <c r="D8" s="3">
        <f t="shared" si="0"/>
        <v>4862.0250000000005</v>
      </c>
      <c r="E8" s="4"/>
      <c r="F8" s="3">
        <f t="shared" si="8"/>
        <v>25490.0108</v>
      </c>
      <c r="G8" s="3">
        <f t="shared" si="1"/>
        <v>4862.0250000000005</v>
      </c>
      <c r="H8" s="3">
        <f t="shared" si="2"/>
        <v>1215.5062500000001</v>
      </c>
      <c r="I8" s="14">
        <f t="shared" si="3"/>
        <v>31567.54205</v>
      </c>
      <c r="J8" s="3">
        <f t="shared" si="4"/>
        <v>2209.7279435</v>
      </c>
      <c r="K8" s="14">
        <f t="shared" si="9"/>
        <v>33777.269993499998</v>
      </c>
    </row>
    <row r="9" spans="1:11" x14ac:dyDescent="0.3">
      <c r="A9" s="6">
        <f t="shared" si="5"/>
        <v>30</v>
      </c>
      <c r="B9" s="3">
        <f t="shared" si="6"/>
        <v>51051.262500000004</v>
      </c>
      <c r="C9" s="4">
        <f t="shared" si="7"/>
        <v>0.1</v>
      </c>
      <c r="D9" s="3">
        <f t="shared" si="0"/>
        <v>5105.1262500000012</v>
      </c>
      <c r="E9" s="4"/>
      <c r="F9" s="3">
        <f t="shared" si="8"/>
        <v>33777.269993499998</v>
      </c>
      <c r="G9" s="3">
        <f t="shared" si="1"/>
        <v>5105.1262500000012</v>
      </c>
      <c r="H9" s="3">
        <f t="shared" si="2"/>
        <v>1276.2815625000003</v>
      </c>
      <c r="I9" s="14">
        <f t="shared" si="3"/>
        <v>40158.677806</v>
      </c>
      <c r="J9" s="3">
        <f t="shared" si="4"/>
        <v>2811.1074464200001</v>
      </c>
      <c r="K9" s="14">
        <f t="shared" si="9"/>
        <v>42969.785252419999</v>
      </c>
    </row>
    <row r="10" spans="1:11" x14ac:dyDescent="0.3">
      <c r="A10" s="6">
        <f t="shared" si="5"/>
        <v>31</v>
      </c>
      <c r="B10" s="3">
        <f t="shared" si="6"/>
        <v>53603.825625000005</v>
      </c>
      <c r="C10" s="4">
        <f t="shared" si="7"/>
        <v>0.1</v>
      </c>
      <c r="D10" s="3">
        <f t="shared" si="0"/>
        <v>5360.3825625000009</v>
      </c>
      <c r="E10" s="4"/>
      <c r="F10" s="3">
        <f t="shared" si="8"/>
        <v>42969.785252419999</v>
      </c>
      <c r="G10" s="3">
        <f t="shared" si="1"/>
        <v>5360.3825625000009</v>
      </c>
      <c r="H10" s="3">
        <f t="shared" si="2"/>
        <v>1340.0956406250002</v>
      </c>
      <c r="I10" s="14">
        <f t="shared" si="3"/>
        <v>49670.263455544999</v>
      </c>
      <c r="J10" s="3">
        <f t="shared" si="4"/>
        <v>3476.91844188815</v>
      </c>
      <c r="K10" s="14">
        <f t="shared" si="9"/>
        <v>53147.181897433147</v>
      </c>
    </row>
    <row r="11" spans="1:11" x14ac:dyDescent="0.3">
      <c r="A11" s="6">
        <f t="shared" si="5"/>
        <v>32</v>
      </c>
      <c r="B11" s="3">
        <f t="shared" si="6"/>
        <v>56284.016906250006</v>
      </c>
      <c r="C11" s="4">
        <f t="shared" si="7"/>
        <v>0.1</v>
      </c>
      <c r="D11" s="3">
        <f t="shared" si="0"/>
        <v>5628.4016906250008</v>
      </c>
      <c r="E11" s="4"/>
      <c r="F11" s="3">
        <f t="shared" si="8"/>
        <v>53147.181897433147</v>
      </c>
      <c r="G11" s="3">
        <f t="shared" si="1"/>
        <v>5628.4016906250008</v>
      </c>
      <c r="H11" s="3">
        <f t="shared" si="2"/>
        <v>1407.1004226562502</v>
      </c>
      <c r="I11" s="14">
        <f t="shared" si="3"/>
        <v>60182.684010714402</v>
      </c>
      <c r="J11" s="3">
        <f t="shared" si="4"/>
        <v>4212.7878807500083</v>
      </c>
      <c r="K11" s="14">
        <f t="shared" si="9"/>
        <v>64395.471891464411</v>
      </c>
    </row>
    <row r="12" spans="1:11" x14ac:dyDescent="0.3">
      <c r="A12" s="6">
        <f t="shared" si="5"/>
        <v>33</v>
      </c>
      <c r="B12" s="3">
        <f t="shared" si="6"/>
        <v>59098.217751562508</v>
      </c>
      <c r="C12" s="4">
        <f t="shared" si="7"/>
        <v>0.1</v>
      </c>
      <c r="D12" s="3">
        <f t="shared" si="0"/>
        <v>5909.8217751562515</v>
      </c>
      <c r="E12" s="4"/>
      <c r="F12" s="3">
        <f t="shared" si="8"/>
        <v>64395.471891464411</v>
      </c>
      <c r="G12" s="3">
        <f t="shared" si="1"/>
        <v>5909.8217751562515</v>
      </c>
      <c r="H12" s="3">
        <f t="shared" si="2"/>
        <v>1477.4554437890629</v>
      </c>
      <c r="I12" s="14">
        <f t="shared" si="3"/>
        <v>71782.749110409728</v>
      </c>
      <c r="J12" s="3">
        <f t="shared" si="4"/>
        <v>5024.7924377286818</v>
      </c>
      <c r="K12" s="14">
        <f t="shared" si="9"/>
        <v>76807.541548138412</v>
      </c>
    </row>
    <row r="13" spans="1:11" x14ac:dyDescent="0.3">
      <c r="A13" s="6">
        <f t="shared" si="5"/>
        <v>34</v>
      </c>
      <c r="B13" s="3">
        <f t="shared" si="6"/>
        <v>62053.128639140639</v>
      </c>
      <c r="C13" s="15">
        <v>0.04</v>
      </c>
      <c r="D13" s="3">
        <f t="shared" si="0"/>
        <v>2482.1251455656256</v>
      </c>
      <c r="E13" s="4"/>
      <c r="F13" s="3">
        <f t="shared" si="8"/>
        <v>76807.541548138412</v>
      </c>
      <c r="G13" s="3">
        <f t="shared" si="1"/>
        <v>2482.1251455656256</v>
      </c>
      <c r="H13" s="3">
        <f t="shared" si="2"/>
        <v>620.53128639140641</v>
      </c>
      <c r="I13" s="14">
        <f t="shared" si="3"/>
        <v>79910.197980095443</v>
      </c>
      <c r="J13" s="3">
        <f t="shared" si="4"/>
        <v>5593.7138586066812</v>
      </c>
      <c r="K13" s="14">
        <f t="shared" si="9"/>
        <v>85503.91183870213</v>
      </c>
    </row>
    <row r="14" spans="1:11" x14ac:dyDescent="0.3">
      <c r="A14" s="6">
        <f t="shared" si="5"/>
        <v>35</v>
      </c>
      <c r="B14" s="3">
        <f t="shared" si="6"/>
        <v>65155.785071097671</v>
      </c>
      <c r="C14" s="4">
        <f t="shared" si="7"/>
        <v>0.04</v>
      </c>
      <c r="D14" s="3">
        <f t="shared" si="0"/>
        <v>2606.2314028439068</v>
      </c>
      <c r="E14" s="4"/>
      <c r="F14" s="3">
        <f t="shared" si="8"/>
        <v>85503.91183870213</v>
      </c>
      <c r="G14" s="3">
        <f t="shared" si="1"/>
        <v>2606.2314028439068</v>
      </c>
      <c r="H14" s="3">
        <f t="shared" si="2"/>
        <v>651.55785071097671</v>
      </c>
      <c r="I14" s="14">
        <f t="shared" si="3"/>
        <v>88761.701092257004</v>
      </c>
      <c r="J14" s="3">
        <f t="shared" si="4"/>
        <v>6213.3190764579913</v>
      </c>
      <c r="K14" s="14">
        <f t="shared" si="9"/>
        <v>94975.020168714997</v>
      </c>
    </row>
    <row r="15" spans="1:11" x14ac:dyDescent="0.3">
      <c r="A15" s="6">
        <f t="shared" si="5"/>
        <v>36</v>
      </c>
      <c r="B15" s="3">
        <f t="shared" si="6"/>
        <v>68413.574324652553</v>
      </c>
      <c r="C15" s="4">
        <f t="shared" si="7"/>
        <v>0.04</v>
      </c>
      <c r="D15" s="3">
        <f t="shared" si="0"/>
        <v>2736.5429729861021</v>
      </c>
      <c r="E15" s="4"/>
      <c r="F15" s="3">
        <f t="shared" si="8"/>
        <v>94975.020168714997</v>
      </c>
      <c r="G15" s="3">
        <f t="shared" si="1"/>
        <v>2736.5429729861021</v>
      </c>
      <c r="H15" s="3">
        <f t="shared" si="2"/>
        <v>684.13574324652552</v>
      </c>
      <c r="I15" s="14">
        <f t="shared" si="3"/>
        <v>98395.698884947633</v>
      </c>
      <c r="J15" s="3">
        <f t="shared" si="4"/>
        <v>6887.6989219463348</v>
      </c>
      <c r="K15" s="14">
        <f t="shared" si="9"/>
        <v>105283.39780689396</v>
      </c>
    </row>
    <row r="16" spans="1:11" x14ac:dyDescent="0.3">
      <c r="A16" s="6">
        <f t="shared" si="5"/>
        <v>37</v>
      </c>
      <c r="B16" s="3">
        <f t="shared" si="6"/>
        <v>71834.253040885189</v>
      </c>
      <c r="C16" s="4">
        <f t="shared" si="7"/>
        <v>0.04</v>
      </c>
      <c r="D16" s="3">
        <f t="shared" si="0"/>
        <v>2873.3701216354075</v>
      </c>
      <c r="E16" s="4"/>
      <c r="F16" s="3">
        <f t="shared" si="8"/>
        <v>105283.39780689396</v>
      </c>
      <c r="G16" s="3">
        <f t="shared" si="1"/>
        <v>2873.3701216354075</v>
      </c>
      <c r="H16" s="3">
        <f t="shared" si="2"/>
        <v>718.34253040885187</v>
      </c>
      <c r="I16" s="14">
        <f t="shared" si="3"/>
        <v>108875.11045893822</v>
      </c>
      <c r="J16" s="3">
        <f t="shared" si="4"/>
        <v>7621.2577321256758</v>
      </c>
      <c r="K16" s="14">
        <f t="shared" si="9"/>
        <v>116496.3681910639</v>
      </c>
    </row>
    <row r="17" spans="1:11" x14ac:dyDescent="0.3">
      <c r="A17" s="6">
        <f t="shared" si="5"/>
        <v>38</v>
      </c>
      <c r="B17" s="3">
        <f t="shared" si="6"/>
        <v>75425.965692929458</v>
      </c>
      <c r="C17" s="4">
        <f t="shared" si="7"/>
        <v>0.04</v>
      </c>
      <c r="D17" s="3">
        <f t="shared" si="0"/>
        <v>3017.0386277171783</v>
      </c>
      <c r="E17" s="4"/>
      <c r="F17" s="3">
        <f t="shared" si="8"/>
        <v>116496.3681910639</v>
      </c>
      <c r="G17" s="3">
        <f t="shared" si="1"/>
        <v>3017.0386277171783</v>
      </c>
      <c r="H17" s="3">
        <f t="shared" si="2"/>
        <v>754.25965692929458</v>
      </c>
      <c r="I17" s="14">
        <f t="shared" si="3"/>
        <v>120267.66647571037</v>
      </c>
      <c r="J17" s="3">
        <f t="shared" si="4"/>
        <v>8418.7366532997275</v>
      </c>
      <c r="K17" s="14">
        <f t="shared" si="9"/>
        <v>128686.4031290101</v>
      </c>
    </row>
    <row r="18" spans="1:11" x14ac:dyDescent="0.3">
      <c r="A18" s="6">
        <f t="shared" si="5"/>
        <v>39</v>
      </c>
      <c r="B18" s="3">
        <f t="shared" si="6"/>
        <v>79197.263977575931</v>
      </c>
      <c r="C18" s="4">
        <f t="shared" si="7"/>
        <v>0.04</v>
      </c>
      <c r="D18" s="3">
        <f t="shared" si="0"/>
        <v>3167.8905591030375</v>
      </c>
      <c r="E18" s="4"/>
      <c r="F18" s="3">
        <f t="shared" si="8"/>
        <v>128686.4031290101</v>
      </c>
      <c r="G18" s="3">
        <f t="shared" si="1"/>
        <v>3167.8905591030375</v>
      </c>
      <c r="H18" s="3">
        <f t="shared" si="2"/>
        <v>791.97263977575938</v>
      </c>
      <c r="I18" s="14">
        <f t="shared" si="3"/>
        <v>132646.26632788888</v>
      </c>
      <c r="J18" s="3">
        <f t="shared" si="4"/>
        <v>9285.238642952223</v>
      </c>
      <c r="K18" s="14">
        <f t="shared" si="9"/>
        <v>141931.50497084111</v>
      </c>
    </row>
    <row r="19" spans="1:11" x14ac:dyDescent="0.3">
      <c r="A19" s="6">
        <f t="shared" si="5"/>
        <v>40</v>
      </c>
      <c r="B19" s="3">
        <f t="shared" si="6"/>
        <v>83157.127176454727</v>
      </c>
      <c r="C19" s="4">
        <f t="shared" si="7"/>
        <v>0.04</v>
      </c>
      <c r="D19" s="3">
        <f t="shared" si="0"/>
        <v>3326.2850870581892</v>
      </c>
      <c r="E19" s="4"/>
      <c r="F19" s="3">
        <f t="shared" si="8"/>
        <v>141931.50497084111</v>
      </c>
      <c r="G19" s="3">
        <f t="shared" si="1"/>
        <v>3326.2850870581892</v>
      </c>
      <c r="H19" s="3">
        <f t="shared" si="2"/>
        <v>831.5712717645473</v>
      </c>
      <c r="I19" s="14">
        <f t="shared" si="3"/>
        <v>146089.36132966384</v>
      </c>
      <c r="J19" s="3">
        <f t="shared" si="4"/>
        <v>10226.255293076469</v>
      </c>
      <c r="K19" s="14">
        <f t="shared" si="9"/>
        <v>156315.61662274032</v>
      </c>
    </row>
    <row r="20" spans="1:11" x14ac:dyDescent="0.3">
      <c r="A20" s="6">
        <f t="shared" si="5"/>
        <v>41</v>
      </c>
      <c r="B20" s="3">
        <f t="shared" si="6"/>
        <v>87314.983535277468</v>
      </c>
      <c r="C20" s="4">
        <f t="shared" si="7"/>
        <v>0.04</v>
      </c>
      <c r="D20" s="3">
        <f t="shared" si="0"/>
        <v>3492.599341411099</v>
      </c>
      <c r="E20" s="4"/>
      <c r="F20" s="3">
        <f t="shared" si="8"/>
        <v>156315.61662274032</v>
      </c>
      <c r="G20" s="3">
        <f t="shared" si="1"/>
        <v>3492.599341411099</v>
      </c>
      <c r="H20" s="3">
        <f t="shared" si="2"/>
        <v>873.14983535277474</v>
      </c>
      <c r="I20" s="14">
        <f t="shared" si="3"/>
        <v>160681.36579950419</v>
      </c>
      <c r="J20" s="3">
        <f t="shared" si="4"/>
        <v>11247.695605965295</v>
      </c>
      <c r="K20" s="14">
        <f t="shared" si="9"/>
        <v>171929.06140546949</v>
      </c>
    </row>
    <row r="21" spans="1:11" x14ac:dyDescent="0.3">
      <c r="A21" s="6">
        <f t="shared" si="5"/>
        <v>42</v>
      </c>
      <c r="B21" s="3">
        <f t="shared" si="6"/>
        <v>91680.732712041339</v>
      </c>
      <c r="C21" s="4">
        <f t="shared" si="7"/>
        <v>0.04</v>
      </c>
      <c r="D21" s="3">
        <f t="shared" si="0"/>
        <v>3667.2293084816538</v>
      </c>
      <c r="E21" s="4"/>
      <c r="F21" s="3">
        <f t="shared" si="8"/>
        <v>171929.06140546949</v>
      </c>
      <c r="G21" s="3">
        <f t="shared" si="1"/>
        <v>3667.2293084816538</v>
      </c>
      <c r="H21" s="3">
        <f t="shared" si="2"/>
        <v>916.80732712041345</v>
      </c>
      <c r="I21" s="14">
        <f t="shared" si="3"/>
        <v>176513.09804107156</v>
      </c>
      <c r="J21" s="3">
        <f t="shared" si="4"/>
        <v>12355.91686287501</v>
      </c>
      <c r="K21" s="14">
        <f t="shared" si="9"/>
        <v>188869.01490394658</v>
      </c>
    </row>
    <row r="22" spans="1:11" x14ac:dyDescent="0.3">
      <c r="A22" s="6">
        <f t="shared" si="5"/>
        <v>43</v>
      </c>
      <c r="B22" s="3">
        <f t="shared" si="6"/>
        <v>96264.769347643407</v>
      </c>
      <c r="C22" s="4">
        <f t="shared" si="7"/>
        <v>0.04</v>
      </c>
      <c r="D22" s="3">
        <f t="shared" si="0"/>
        <v>3850.5907739057366</v>
      </c>
      <c r="E22" s="4"/>
      <c r="F22" s="3">
        <f t="shared" si="8"/>
        <v>188869.01490394658</v>
      </c>
      <c r="G22" s="3">
        <f t="shared" si="1"/>
        <v>3850.5907739057366</v>
      </c>
      <c r="H22" s="3">
        <f t="shared" si="2"/>
        <v>962.64769347643414</v>
      </c>
      <c r="I22" s="14">
        <f t="shared" si="3"/>
        <v>193682.25337132876</v>
      </c>
      <c r="J22" s="3">
        <f t="shared" si="4"/>
        <v>13557.757735993015</v>
      </c>
      <c r="K22" s="14">
        <f t="shared" si="9"/>
        <v>207240.01110732177</v>
      </c>
    </row>
    <row r="23" spans="1:11" x14ac:dyDescent="0.3">
      <c r="A23" s="6">
        <f t="shared" si="5"/>
        <v>44</v>
      </c>
      <c r="B23" s="3">
        <f t="shared" si="6"/>
        <v>101078.00781502559</v>
      </c>
      <c r="C23" s="4">
        <f t="shared" si="7"/>
        <v>0.04</v>
      </c>
      <c r="D23" s="3">
        <f t="shared" si="0"/>
        <v>4043.1203126010237</v>
      </c>
      <c r="E23" s="4"/>
      <c r="F23" s="3">
        <f t="shared" si="8"/>
        <v>207240.01110732177</v>
      </c>
      <c r="G23" s="3">
        <f t="shared" si="1"/>
        <v>4043.1203126010237</v>
      </c>
      <c r="H23" s="3">
        <f t="shared" si="2"/>
        <v>1010.7800781502559</v>
      </c>
      <c r="I23" s="14">
        <f t="shared" si="3"/>
        <v>212293.91149807305</v>
      </c>
      <c r="J23" s="3">
        <f t="shared" si="4"/>
        <v>14860.573804865115</v>
      </c>
      <c r="K23" s="14">
        <f t="shared" si="9"/>
        <v>227154.48530293818</v>
      </c>
    </row>
    <row r="24" spans="1:11" x14ac:dyDescent="0.3">
      <c r="A24" s="6">
        <f t="shared" si="5"/>
        <v>45</v>
      </c>
      <c r="B24" s="3">
        <f t="shared" si="6"/>
        <v>106131.90820577687</v>
      </c>
      <c r="C24" s="4">
        <f t="shared" si="7"/>
        <v>0.04</v>
      </c>
      <c r="D24" s="3">
        <f t="shared" si="0"/>
        <v>4245.2763282310752</v>
      </c>
      <c r="E24" s="4"/>
      <c r="F24" s="3">
        <f t="shared" si="8"/>
        <v>227154.48530293818</v>
      </c>
      <c r="G24" s="3">
        <f t="shared" si="1"/>
        <v>4245.2763282310752</v>
      </c>
      <c r="H24" s="3">
        <f t="shared" si="2"/>
        <v>1061.3190820577688</v>
      </c>
      <c r="I24" s="14">
        <f t="shared" si="3"/>
        <v>232461.08071322701</v>
      </c>
      <c r="J24" s="3">
        <f t="shared" si="4"/>
        <v>16272.275649925892</v>
      </c>
      <c r="K24" s="14">
        <f t="shared" si="9"/>
        <v>248733.35636315291</v>
      </c>
    </row>
    <row r="25" spans="1:11" x14ac:dyDescent="0.3">
      <c r="A25" s="6">
        <f t="shared" si="5"/>
        <v>46</v>
      </c>
      <c r="B25" s="3"/>
      <c r="C25" s="4"/>
      <c r="D25" s="3">
        <f t="shared" si="0"/>
        <v>0</v>
      </c>
      <c r="E25" s="4"/>
      <c r="F25" s="3">
        <f t="shared" si="8"/>
        <v>248733.35636315291</v>
      </c>
      <c r="G25" s="3">
        <f t="shared" si="1"/>
        <v>0</v>
      </c>
      <c r="H25" s="3">
        <f t="shared" si="2"/>
        <v>0</v>
      </c>
      <c r="I25" s="14">
        <f t="shared" si="3"/>
        <v>248733.35636315291</v>
      </c>
      <c r="J25" s="3">
        <f t="shared" si="4"/>
        <v>17411.334945420705</v>
      </c>
      <c r="K25" s="14">
        <f t="shared" si="9"/>
        <v>266144.69130857359</v>
      </c>
    </row>
    <row r="26" spans="1:11" x14ac:dyDescent="0.3">
      <c r="A26" s="6">
        <f t="shared" si="5"/>
        <v>47</v>
      </c>
      <c r="B26" s="3"/>
      <c r="C26" s="4"/>
      <c r="D26" s="3">
        <f t="shared" si="0"/>
        <v>0</v>
      </c>
      <c r="E26" s="4"/>
      <c r="F26" s="3">
        <f t="shared" si="8"/>
        <v>266144.69130857359</v>
      </c>
      <c r="G26" s="3">
        <f t="shared" si="1"/>
        <v>0</v>
      </c>
      <c r="H26" s="3">
        <f t="shared" si="2"/>
        <v>0</v>
      </c>
      <c r="I26" s="14">
        <f t="shared" si="3"/>
        <v>266144.69130857359</v>
      </c>
      <c r="J26" s="3">
        <f t="shared" si="4"/>
        <v>18630.128391600152</v>
      </c>
      <c r="K26" s="14">
        <f t="shared" si="9"/>
        <v>284774.81970017374</v>
      </c>
    </row>
    <row r="27" spans="1:11" x14ac:dyDescent="0.3">
      <c r="A27" s="6">
        <f t="shared" si="5"/>
        <v>48</v>
      </c>
      <c r="B27" s="3"/>
      <c r="C27" s="4"/>
      <c r="D27" s="3">
        <f t="shared" si="0"/>
        <v>0</v>
      </c>
      <c r="E27" s="4"/>
      <c r="F27" s="3">
        <f t="shared" si="8"/>
        <v>284774.81970017374</v>
      </c>
      <c r="G27" s="3">
        <f t="shared" si="1"/>
        <v>0</v>
      </c>
      <c r="H27" s="3">
        <f t="shared" si="2"/>
        <v>0</v>
      </c>
      <c r="I27" s="14">
        <f t="shared" si="3"/>
        <v>284774.81970017374</v>
      </c>
      <c r="J27" s="3">
        <f t="shared" si="4"/>
        <v>19934.237379012164</v>
      </c>
      <c r="K27" s="14">
        <f t="shared" si="9"/>
        <v>304709.05707918591</v>
      </c>
    </row>
    <row r="28" spans="1:11" x14ac:dyDescent="0.3">
      <c r="A28" s="6">
        <f t="shared" si="5"/>
        <v>49</v>
      </c>
      <c r="B28" s="3"/>
      <c r="C28" s="4"/>
      <c r="D28" s="3">
        <f t="shared" si="0"/>
        <v>0</v>
      </c>
      <c r="E28" s="4"/>
      <c r="F28" s="3">
        <f t="shared" si="8"/>
        <v>304709.05707918591</v>
      </c>
      <c r="G28" s="3">
        <f t="shared" si="1"/>
        <v>0</v>
      </c>
      <c r="H28" s="3">
        <f t="shared" si="2"/>
        <v>0</v>
      </c>
      <c r="I28" s="14">
        <f t="shared" si="3"/>
        <v>304709.05707918591</v>
      </c>
      <c r="J28" s="3">
        <f t="shared" si="4"/>
        <v>21329.633995543016</v>
      </c>
      <c r="K28" s="14">
        <f t="shared" si="9"/>
        <v>326038.69107472891</v>
      </c>
    </row>
    <row r="29" spans="1:11" x14ac:dyDescent="0.3">
      <c r="A29" s="6">
        <f t="shared" si="5"/>
        <v>50</v>
      </c>
      <c r="B29" s="3"/>
      <c r="C29" s="4"/>
      <c r="D29" s="3">
        <f t="shared" si="0"/>
        <v>0</v>
      </c>
      <c r="E29" s="4"/>
      <c r="F29" s="3">
        <f t="shared" si="8"/>
        <v>326038.69107472891</v>
      </c>
      <c r="G29" s="3">
        <f t="shared" si="1"/>
        <v>0</v>
      </c>
      <c r="H29" s="3">
        <f t="shared" si="2"/>
        <v>0</v>
      </c>
      <c r="I29" s="14">
        <f t="shared" si="3"/>
        <v>326038.69107472891</v>
      </c>
      <c r="J29" s="3">
        <f t="shared" si="4"/>
        <v>22822.708375231025</v>
      </c>
      <c r="K29" s="14">
        <f t="shared" si="9"/>
        <v>348861.39944995992</v>
      </c>
    </row>
    <row r="30" spans="1:11" x14ac:dyDescent="0.3">
      <c r="A30" s="6">
        <f t="shared" si="5"/>
        <v>51</v>
      </c>
      <c r="B30" s="3"/>
      <c r="C30" s="4"/>
      <c r="D30" s="3">
        <f t="shared" si="0"/>
        <v>0</v>
      </c>
      <c r="E30" s="4"/>
      <c r="F30" s="3">
        <f t="shared" si="8"/>
        <v>348861.39944995992</v>
      </c>
      <c r="G30" s="3">
        <f t="shared" si="1"/>
        <v>0</v>
      </c>
      <c r="H30" s="3">
        <f t="shared" si="2"/>
        <v>0</v>
      </c>
      <c r="I30" s="14">
        <f t="shared" si="3"/>
        <v>348861.39944995992</v>
      </c>
      <c r="J30" s="3">
        <f t="shared" si="4"/>
        <v>24420.297961497196</v>
      </c>
      <c r="K30" s="14">
        <f t="shared" si="9"/>
        <v>373281.69741145713</v>
      </c>
    </row>
    <row r="31" spans="1:11" x14ac:dyDescent="0.3">
      <c r="A31" s="6">
        <f t="shared" si="5"/>
        <v>52</v>
      </c>
      <c r="B31" s="3"/>
      <c r="C31" s="4"/>
      <c r="D31" s="3">
        <f t="shared" si="0"/>
        <v>0</v>
      </c>
      <c r="E31" s="4"/>
      <c r="F31" s="3">
        <f t="shared" si="8"/>
        <v>373281.69741145713</v>
      </c>
      <c r="G31" s="3">
        <f t="shared" si="1"/>
        <v>0</v>
      </c>
      <c r="H31" s="3">
        <f t="shared" si="2"/>
        <v>0</v>
      </c>
      <c r="I31" s="14">
        <f t="shared" si="3"/>
        <v>373281.69741145713</v>
      </c>
      <c r="J31" s="3">
        <f t="shared" si="4"/>
        <v>26129.718818802001</v>
      </c>
      <c r="K31" s="14">
        <f t="shared" si="9"/>
        <v>399411.41623025911</v>
      </c>
    </row>
    <row r="32" spans="1:11" x14ac:dyDescent="0.3">
      <c r="A32" s="6">
        <f t="shared" si="5"/>
        <v>53</v>
      </c>
      <c r="B32" s="3"/>
      <c r="C32" s="4"/>
      <c r="D32" s="3">
        <f t="shared" si="0"/>
        <v>0</v>
      </c>
      <c r="E32" s="4"/>
      <c r="F32" s="3">
        <f t="shared" si="8"/>
        <v>399411.41623025911</v>
      </c>
      <c r="G32" s="3">
        <f t="shared" si="1"/>
        <v>0</v>
      </c>
      <c r="H32" s="3">
        <f t="shared" si="2"/>
        <v>0</v>
      </c>
      <c r="I32" s="14">
        <f t="shared" si="3"/>
        <v>399411.41623025911</v>
      </c>
      <c r="J32" s="3">
        <f t="shared" si="4"/>
        <v>27958.799136118141</v>
      </c>
      <c r="K32" s="14">
        <f t="shared" si="9"/>
        <v>427370.21536637726</v>
      </c>
    </row>
    <row r="33" spans="1:11" x14ac:dyDescent="0.3">
      <c r="A33" s="6">
        <f t="shared" si="5"/>
        <v>54</v>
      </c>
      <c r="B33" s="3"/>
      <c r="C33" s="4"/>
      <c r="D33" s="3">
        <f t="shared" si="0"/>
        <v>0</v>
      </c>
      <c r="E33" s="4"/>
      <c r="F33" s="3">
        <f t="shared" si="8"/>
        <v>427370.21536637726</v>
      </c>
      <c r="G33" s="3">
        <f t="shared" si="1"/>
        <v>0</v>
      </c>
      <c r="H33" s="3">
        <f t="shared" si="2"/>
        <v>0</v>
      </c>
      <c r="I33" s="14">
        <f t="shared" si="3"/>
        <v>427370.21536637726</v>
      </c>
      <c r="J33" s="3">
        <f t="shared" si="4"/>
        <v>29915.915075646411</v>
      </c>
      <c r="K33" s="14">
        <f t="shared" si="9"/>
        <v>457286.13044202368</v>
      </c>
    </row>
    <row r="34" spans="1:11" x14ac:dyDescent="0.3">
      <c r="A34" s="6">
        <f t="shared" si="5"/>
        <v>55</v>
      </c>
      <c r="B34" s="3"/>
      <c r="C34" s="4"/>
      <c r="D34" s="3">
        <f t="shared" si="0"/>
        <v>0</v>
      </c>
      <c r="E34" s="4"/>
      <c r="F34" s="3">
        <f t="shared" si="8"/>
        <v>457286.13044202368</v>
      </c>
      <c r="G34" s="3">
        <f t="shared" si="1"/>
        <v>0</v>
      </c>
      <c r="H34" s="3">
        <f t="shared" si="2"/>
        <v>0</v>
      </c>
      <c r="I34" s="14">
        <f t="shared" si="3"/>
        <v>457286.13044202368</v>
      </c>
      <c r="J34" s="3">
        <f t="shared" si="4"/>
        <v>32010.029130941661</v>
      </c>
      <c r="K34" s="14">
        <f t="shared" si="9"/>
        <v>489296.15957296535</v>
      </c>
    </row>
    <row r="35" spans="1:11" x14ac:dyDescent="0.3">
      <c r="A35" s="6">
        <f t="shared" si="5"/>
        <v>56</v>
      </c>
      <c r="B35" s="3"/>
      <c r="C35" s="4"/>
      <c r="D35" s="3">
        <f t="shared" ref="D35:D36" si="10">C35*B35</f>
        <v>0</v>
      </c>
      <c r="E35" s="4"/>
      <c r="F35" s="3">
        <f t="shared" ref="F35:F36" si="11">K34</f>
        <v>489296.15957296535</v>
      </c>
      <c r="G35" s="3">
        <f t="shared" ref="G35:G36" si="12">D35</f>
        <v>0</v>
      </c>
      <c r="H35" s="3">
        <f t="shared" si="2"/>
        <v>0</v>
      </c>
      <c r="I35" s="14">
        <f t="shared" si="3"/>
        <v>489296.15957296535</v>
      </c>
      <c r="J35" s="3">
        <f t="shared" ref="J35:J36" si="13">I35*J$2</f>
        <v>34250.731170107574</v>
      </c>
      <c r="K35" s="14">
        <f t="shared" ref="K35:K36" si="14">I35+J35</f>
        <v>523546.8907430729</v>
      </c>
    </row>
    <row r="36" spans="1:11" x14ac:dyDescent="0.3">
      <c r="A36" s="6">
        <f t="shared" si="5"/>
        <v>57</v>
      </c>
      <c r="B36" s="3"/>
      <c r="C36" s="4"/>
      <c r="D36" s="3">
        <f t="shared" si="10"/>
        <v>0</v>
      </c>
      <c r="E36" s="4"/>
      <c r="F36" s="3">
        <f t="shared" si="11"/>
        <v>523546.8907430729</v>
      </c>
      <c r="G36" s="3">
        <f t="shared" si="12"/>
        <v>0</v>
      </c>
      <c r="H36" s="3">
        <f t="shared" si="2"/>
        <v>0</v>
      </c>
      <c r="I36" s="14">
        <f t="shared" si="3"/>
        <v>523546.8907430729</v>
      </c>
      <c r="J36" s="3">
        <f t="shared" si="13"/>
        <v>36648.282352015107</v>
      </c>
      <c r="K36" s="16">
        <f t="shared" si="14"/>
        <v>560195.17309508799</v>
      </c>
    </row>
    <row r="37" spans="1:11" x14ac:dyDescent="0.3">
      <c r="B37" s="3"/>
      <c r="C37" s="4"/>
      <c r="D37" s="3"/>
      <c r="E37" s="4"/>
      <c r="F37" s="3"/>
      <c r="G37" s="3"/>
      <c r="H37" s="3"/>
      <c r="I37" s="14"/>
      <c r="J37" s="3"/>
      <c r="K37" s="14"/>
    </row>
    <row r="38" spans="1:11" x14ac:dyDescent="0.3">
      <c r="B38" s="3"/>
      <c r="C38" s="4"/>
      <c r="D38" s="3"/>
      <c r="E38" s="4"/>
      <c r="F38" s="3"/>
      <c r="G38" s="3"/>
      <c r="H38" s="3"/>
      <c r="I38" s="14"/>
      <c r="J38" s="3"/>
      <c r="K38" s="14"/>
    </row>
    <row r="39" spans="1:11" x14ac:dyDescent="0.3">
      <c r="B39" s="3"/>
      <c r="C39" s="4"/>
      <c r="D39" s="3"/>
      <c r="E39" s="4"/>
      <c r="F39" s="3"/>
      <c r="G39" s="3"/>
      <c r="H39" s="3"/>
      <c r="I39" s="14"/>
      <c r="J39" s="3"/>
      <c r="K39" s="14"/>
    </row>
    <row r="40" spans="1:11" x14ac:dyDescent="0.3">
      <c r="B40" s="3"/>
      <c r="C40" s="4"/>
      <c r="D40" s="3"/>
      <c r="E40" s="4"/>
      <c r="F40" s="3"/>
      <c r="G40" s="3"/>
      <c r="H40" s="3"/>
      <c r="I40" s="14"/>
      <c r="J40" s="3"/>
      <c r="K40" s="1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Pension planning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2020-02-29T11:25:43Z</dcterms:created>
  <dcterms:modified xsi:type="dcterms:W3CDTF">2020-07-05T12:27:07Z</dcterms:modified>
</cp:coreProperties>
</file>